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kbbrasil.sharepoint.com/sites/GerenciaRI/COORDENAO DE PLANEJAMENTO FINANCEIRO/Relacoes com Investidores/Divulgação/2026/2T26/Planilha Interativa/"/>
    </mc:Choice>
  </mc:AlternateContent>
  <xr:revisionPtr revIDLastSave="127" documentId="8_{E09A5B1A-EDBD-4B51-B842-0E457BE584B6}" xr6:coauthVersionLast="47" xr6:coauthVersionMax="47" xr10:uidLastSave="{C50CEB55-E34A-4B91-A7AC-C759F09484B2}"/>
  <bookViews>
    <workbookView minimized="1" xWindow="29328" yWindow="1836" windowWidth="5664" windowHeight="9960" activeTab="4" xr2:uid="{682488A8-40DB-480F-B196-84D5C0F5EDF2}"/>
  </bookViews>
  <sheets>
    <sheet name="Endividamento" sheetId="5" r:id="rId1"/>
    <sheet name="Demonstração de Resultados" sheetId="1" r:id="rId2"/>
    <sheet name="Balanço Patrimonial" sheetId="2" r:id="rId3"/>
    <sheet name="Fluxo de Caixa" sheetId="3" r:id="rId4"/>
    <sheet name="Destaques Operacionais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24" i="4" l="1"/>
  <c r="CE49" i="1" l="1"/>
  <c r="CD49" i="1"/>
  <c r="CC49" i="1"/>
  <c r="CB49" i="1"/>
  <c r="CE47" i="1"/>
  <c r="CD47" i="1"/>
  <c r="CC47" i="1"/>
  <c r="CB47" i="1"/>
  <c r="CE44" i="1"/>
  <c r="CD44" i="1"/>
  <c r="CC44" i="1"/>
  <c r="CB44" i="1"/>
  <c r="CE28" i="1"/>
  <c r="CD28" i="1"/>
  <c r="CC28" i="1"/>
  <c r="CB28" i="1"/>
  <c r="CE16" i="1"/>
  <c r="CD16" i="1"/>
  <c r="CC16" i="1"/>
  <c r="CB16" i="1"/>
  <c r="AK30" i="2" l="1"/>
  <c r="AK69" i="2"/>
  <c r="AN24" i="4" l="1"/>
  <c r="AN16" i="4"/>
  <c r="AN13" i="4"/>
  <c r="AN6" i="4"/>
  <c r="BV42" i="1"/>
  <c r="AN4" i="4" l="1"/>
  <c r="AM16" i="4"/>
  <c r="AL4" i="4"/>
  <c r="AM6" i="4"/>
  <c r="AM24" i="4" l="1"/>
  <c r="AM13" i="4"/>
  <c r="AJ30" i="2"/>
  <c r="AJ69" i="2"/>
  <c r="AL24" i="4"/>
  <c r="E8" i="5"/>
  <c r="F8" i="5"/>
  <c r="G8" i="5"/>
  <c r="H8" i="5"/>
  <c r="I8" i="5"/>
  <c r="J8" i="5"/>
  <c r="K8" i="5"/>
  <c r="L8" i="5"/>
  <c r="M8" i="5"/>
  <c r="N8" i="5"/>
  <c r="O8" i="5"/>
  <c r="P8" i="5"/>
  <c r="Q8" i="5"/>
  <c r="R8" i="5"/>
  <c r="S8" i="5"/>
  <c r="T8" i="5"/>
  <c r="U8" i="5"/>
  <c r="V8" i="5"/>
  <c r="W8" i="5"/>
  <c r="X8" i="5"/>
  <c r="Y8" i="5"/>
  <c r="Z8" i="5"/>
  <c r="AA8" i="5"/>
  <c r="AB8" i="5"/>
  <c r="AC8" i="5"/>
  <c r="AD8" i="5"/>
  <c r="AE8" i="5"/>
  <c r="AF8" i="5"/>
  <c r="AG8" i="5"/>
  <c r="AH8" i="5"/>
  <c r="AI8" i="5"/>
  <c r="D8" i="5"/>
  <c r="AL13" i="4"/>
  <c r="C44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L44" i="1"/>
  <c r="BM44" i="1"/>
  <c r="BN44" i="1"/>
  <c r="BO44" i="1"/>
  <c r="BP44" i="1"/>
  <c r="BQ44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L28" i="1"/>
  <c r="BM28" i="1"/>
  <c r="BN28" i="1"/>
  <c r="BO28" i="1"/>
  <c r="BP28" i="1"/>
  <c r="BQ28" i="1"/>
  <c r="C28" i="1"/>
  <c r="C16" i="1"/>
  <c r="BK61" i="1"/>
  <c r="BJ61" i="1"/>
  <c r="BK60" i="1"/>
  <c r="BJ60" i="1"/>
  <c r="BK59" i="1"/>
  <c r="BJ59" i="1"/>
  <c r="BK58" i="1"/>
  <c r="BJ58" i="1"/>
  <c r="BK55" i="1"/>
  <c r="BJ55" i="1"/>
  <c r="BK53" i="1"/>
  <c r="BJ53" i="1"/>
  <c r="BK52" i="1"/>
  <c r="BJ52" i="1"/>
  <c r="BK51" i="1"/>
  <c r="BJ51" i="1"/>
  <c r="BK50" i="1"/>
  <c r="BJ50" i="1"/>
  <c r="S49" i="1"/>
  <c r="H49" i="1"/>
  <c r="BQ48" i="1"/>
  <c r="BQ49" i="1" s="1"/>
  <c r="BP48" i="1"/>
  <c r="BP49" i="1" s="1"/>
  <c r="BO48" i="1"/>
  <c r="BO49" i="1" s="1"/>
  <c r="BN48" i="1"/>
  <c r="BN49" i="1" s="1"/>
  <c r="BM48" i="1"/>
  <c r="BM49" i="1" s="1"/>
  <c r="BL48" i="1"/>
  <c r="BL49" i="1" s="1"/>
  <c r="BI48" i="1"/>
  <c r="BI49" i="1" s="1"/>
  <c r="BH48" i="1"/>
  <c r="BG48" i="1"/>
  <c r="BG49" i="1" s="1"/>
  <c r="BF48" i="1"/>
  <c r="BF49" i="1" s="1"/>
  <c r="BE48" i="1"/>
  <c r="BE49" i="1" s="1"/>
  <c r="BD48" i="1"/>
  <c r="BD49" i="1" s="1"/>
  <c r="BC48" i="1"/>
  <c r="BC49" i="1" s="1"/>
  <c r="BB48" i="1"/>
  <c r="BB49" i="1" s="1"/>
  <c r="BA48" i="1"/>
  <c r="BA49" i="1" s="1"/>
  <c r="AZ48" i="1"/>
  <c r="AZ49" i="1" s="1"/>
  <c r="AY48" i="1"/>
  <c r="AY49" i="1" s="1"/>
  <c r="AX48" i="1"/>
  <c r="AX49" i="1" s="1"/>
  <c r="AW48" i="1"/>
  <c r="AW49" i="1" s="1"/>
  <c r="AV48" i="1"/>
  <c r="AV49" i="1" s="1"/>
  <c r="AU48" i="1"/>
  <c r="AU49" i="1" s="1"/>
  <c r="AT48" i="1"/>
  <c r="AT49" i="1" s="1"/>
  <c r="AS48" i="1"/>
  <c r="AS49" i="1" s="1"/>
  <c r="AR48" i="1"/>
  <c r="AR49" i="1" s="1"/>
  <c r="AQ48" i="1"/>
  <c r="AQ49" i="1" s="1"/>
  <c r="AP48" i="1"/>
  <c r="AP49" i="1" s="1"/>
  <c r="AO48" i="1"/>
  <c r="AO49" i="1" s="1"/>
  <c r="AN48" i="1"/>
  <c r="AN49" i="1" s="1"/>
  <c r="AM48" i="1"/>
  <c r="AM49" i="1" s="1"/>
  <c r="AL48" i="1"/>
  <c r="AL49" i="1" s="1"/>
  <c r="AK48" i="1"/>
  <c r="AK49" i="1" s="1"/>
  <c r="AJ48" i="1"/>
  <c r="AJ49" i="1" s="1"/>
  <c r="AI48" i="1"/>
  <c r="AI49" i="1" s="1"/>
  <c r="AH48" i="1"/>
  <c r="AH49" i="1" s="1"/>
  <c r="AG48" i="1"/>
  <c r="AG49" i="1" s="1"/>
  <c r="AF48" i="1"/>
  <c r="AF49" i="1" s="1"/>
  <c r="AE48" i="1"/>
  <c r="AE49" i="1" s="1"/>
  <c r="AD48" i="1"/>
  <c r="AD49" i="1" s="1"/>
  <c r="AC48" i="1"/>
  <c r="AC49" i="1" s="1"/>
  <c r="AB48" i="1"/>
  <c r="AB49" i="1" s="1"/>
  <c r="AA48" i="1"/>
  <c r="AA49" i="1" s="1"/>
  <c r="Z48" i="1"/>
  <c r="Z49" i="1" s="1"/>
  <c r="Y48" i="1"/>
  <c r="Y49" i="1" s="1"/>
  <c r="X48" i="1"/>
  <c r="X49" i="1" s="1"/>
  <c r="W48" i="1"/>
  <c r="W49" i="1" s="1"/>
  <c r="V48" i="1"/>
  <c r="V49" i="1" s="1"/>
  <c r="U48" i="1"/>
  <c r="U49" i="1" s="1"/>
  <c r="T48" i="1"/>
  <c r="T49" i="1" s="1"/>
  <c r="R48" i="1"/>
  <c r="R49" i="1" s="1"/>
  <c r="Q48" i="1"/>
  <c r="Q49" i="1" s="1"/>
  <c r="P48" i="1"/>
  <c r="P49" i="1" s="1"/>
  <c r="O48" i="1"/>
  <c r="O49" i="1" s="1"/>
  <c r="N48" i="1"/>
  <c r="N49" i="1" s="1"/>
  <c r="M48" i="1"/>
  <c r="M49" i="1" s="1"/>
  <c r="L48" i="1"/>
  <c r="L49" i="1" s="1"/>
  <c r="K48" i="1"/>
  <c r="K49" i="1" s="1"/>
  <c r="J48" i="1"/>
  <c r="J49" i="1" s="1"/>
  <c r="I48" i="1"/>
  <c r="I49" i="1" s="1"/>
  <c r="H48" i="1"/>
  <c r="G48" i="1"/>
  <c r="G49" i="1" s="1"/>
  <c r="F48" i="1"/>
  <c r="F49" i="1" s="1"/>
  <c r="E48" i="1"/>
  <c r="E49" i="1" s="1"/>
  <c r="D48" i="1"/>
  <c r="D49" i="1" s="1"/>
  <c r="C48" i="1"/>
  <c r="C49" i="1" s="1"/>
  <c r="BQ47" i="1"/>
  <c r="BP47" i="1"/>
  <c r="BO47" i="1"/>
  <c r="BN47" i="1"/>
  <c r="BM47" i="1"/>
  <c r="BL47" i="1"/>
  <c r="BK46" i="1"/>
  <c r="BJ46" i="1"/>
  <c r="BK43" i="1"/>
  <c r="BJ43" i="1"/>
  <c r="BK42" i="1"/>
  <c r="BJ42" i="1"/>
  <c r="BK41" i="1"/>
  <c r="BJ41" i="1"/>
  <c r="BK40" i="1"/>
  <c r="BJ40" i="1"/>
  <c r="BK39" i="1"/>
  <c r="BJ39" i="1"/>
  <c r="BK38" i="1"/>
  <c r="BJ38" i="1"/>
  <c r="BK37" i="1"/>
  <c r="BJ37" i="1"/>
  <c r="BK36" i="1"/>
  <c r="BJ36" i="1"/>
  <c r="BK35" i="1"/>
  <c r="BJ35" i="1"/>
  <c r="BK34" i="1"/>
  <c r="BJ34" i="1"/>
  <c r="BK33" i="1"/>
  <c r="BJ33" i="1"/>
  <c r="BK32" i="1"/>
  <c r="BJ32" i="1"/>
  <c r="BK31" i="1"/>
  <c r="BJ31" i="1"/>
  <c r="BK30" i="1"/>
  <c r="BJ30" i="1"/>
  <c r="BK27" i="1"/>
  <c r="BJ27" i="1"/>
  <c r="BK26" i="1"/>
  <c r="BJ26" i="1"/>
  <c r="BK25" i="1"/>
  <c r="BJ25" i="1"/>
  <c r="BK24" i="1"/>
  <c r="BJ24" i="1"/>
  <c r="BK23" i="1"/>
  <c r="BJ23" i="1"/>
  <c r="BK22" i="1"/>
  <c r="BJ22" i="1"/>
  <c r="BK21" i="1"/>
  <c r="BJ21" i="1"/>
  <c r="BK20" i="1"/>
  <c r="BJ20" i="1"/>
  <c r="BK19" i="1"/>
  <c r="BJ19" i="1"/>
  <c r="BK18" i="1"/>
  <c r="BJ18" i="1"/>
  <c r="BQ16" i="1"/>
  <c r="BP16" i="1"/>
  <c r="BO16" i="1"/>
  <c r="BN16" i="1"/>
  <c r="BM16" i="1"/>
  <c r="BL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BK15" i="1"/>
  <c r="BJ15" i="1"/>
  <c r="BK14" i="1"/>
  <c r="BJ14" i="1"/>
  <c r="BK13" i="1"/>
  <c r="BJ13" i="1"/>
  <c r="BK12" i="1"/>
  <c r="BJ12" i="1"/>
  <c r="BK10" i="1"/>
  <c r="BJ10" i="1"/>
  <c r="BK9" i="1"/>
  <c r="BJ9" i="1"/>
  <c r="BK8" i="1"/>
  <c r="BJ8" i="1"/>
  <c r="BK7" i="1"/>
  <c r="BJ7" i="1"/>
  <c r="BK6" i="1"/>
  <c r="BJ6" i="1"/>
  <c r="BK5" i="1"/>
  <c r="BJ5" i="1"/>
  <c r="BK4" i="1"/>
  <c r="BJ4" i="1"/>
  <c r="AC30" i="2"/>
  <c r="AG16" i="4"/>
  <c r="BJ44" i="1" l="1"/>
  <c r="BK44" i="1"/>
  <c r="BK16" i="1"/>
  <c r="BJ28" i="1"/>
  <c r="BK28" i="1"/>
  <c r="AM4" i="4"/>
  <c r="BS44" i="1"/>
  <c r="BR44" i="1"/>
  <c r="BR16" i="1"/>
  <c r="BJ47" i="1"/>
  <c r="BK47" i="1"/>
  <c r="BS28" i="1"/>
  <c r="BR28" i="1"/>
  <c r="BS16" i="1"/>
  <c r="BJ16" i="1"/>
  <c r="BJ48" i="1"/>
  <c r="BJ49" i="1" s="1"/>
  <c r="BR49" i="1"/>
  <c r="BS49" i="1"/>
  <c r="BK48" i="1"/>
  <c r="BK49" i="1" s="1"/>
  <c r="BH49" i="1"/>
  <c r="AI30" i="2"/>
  <c r="AI69" i="2"/>
</calcChain>
</file>

<file path=xl/sharedStrings.xml><?xml version="1.0" encoding="utf-8"?>
<sst xmlns="http://schemas.openxmlformats.org/spreadsheetml/2006/main" count="786" uniqueCount="507">
  <si>
    <t>ZAMP S.A.</t>
  </si>
  <si>
    <t>Demonstração de Resultados (R$ milhares)</t>
  </si>
  <si>
    <t>1T16</t>
  </si>
  <si>
    <t>2T16</t>
  </si>
  <si>
    <t>3T16</t>
  </si>
  <si>
    <t>4T16</t>
  </si>
  <si>
    <t>1T17</t>
  </si>
  <si>
    <t>2T17</t>
  </si>
  <si>
    <t>3T17</t>
  </si>
  <si>
    <t>4T17</t>
  </si>
  <si>
    <t>1T18</t>
  </si>
  <si>
    <t>2T18</t>
  </si>
  <si>
    <t>3T18</t>
  </si>
  <si>
    <t>4T18</t>
  </si>
  <si>
    <t>1T19</t>
  </si>
  <si>
    <t>1T19 Sem IFRS16</t>
  </si>
  <si>
    <t>2T19</t>
  </si>
  <si>
    <t>2T19 Sem IFRS 16</t>
  </si>
  <si>
    <t>3T19</t>
  </si>
  <si>
    <t>3T19 Sem IFRS-16</t>
  </si>
  <si>
    <t>4T19</t>
  </si>
  <si>
    <t>4T19 Sem IFRS-16</t>
  </si>
  <si>
    <t>1T20</t>
  </si>
  <si>
    <t>1T20 Sem IFRS-16</t>
  </si>
  <si>
    <t>2T20</t>
  </si>
  <si>
    <t>2T20 Sem IFRS-16</t>
  </si>
  <si>
    <t>3T20</t>
  </si>
  <si>
    <t>3T20 Sem IFRS-16</t>
  </si>
  <si>
    <t>4T20</t>
  </si>
  <si>
    <t>4T20 Sem IFRS-16</t>
  </si>
  <si>
    <t>1T21</t>
  </si>
  <si>
    <t>1T21 Sem IFRS-16</t>
  </si>
  <si>
    <t>2T21</t>
  </si>
  <si>
    <t>2T21 Sem IFRS-16</t>
  </si>
  <si>
    <t>3T21</t>
  </si>
  <si>
    <t>3T21 Sem IFRS-16</t>
  </si>
  <si>
    <t>4T21</t>
  </si>
  <si>
    <t>4T21 Sem IFRS-16</t>
  </si>
  <si>
    <t>1T22</t>
  </si>
  <si>
    <t>1T22 Sem IFRS-16</t>
  </si>
  <si>
    <t>2T22</t>
  </si>
  <si>
    <t>2T22 Sem IFRS-16</t>
  </si>
  <si>
    <t>3T22</t>
  </si>
  <si>
    <t>3T22 Sem IFRS-16</t>
  </si>
  <si>
    <t>4T22</t>
  </si>
  <si>
    <t>4T22 Sem IFRS-16</t>
  </si>
  <si>
    <t>1T23</t>
  </si>
  <si>
    <t>1T23 Sem IFRS-16</t>
  </si>
  <si>
    <t>2T23</t>
  </si>
  <si>
    <t>2T23 Sem IFRS-16</t>
  </si>
  <si>
    <t>3T23</t>
  </si>
  <si>
    <t>3T23 Sem IFRS-16</t>
  </si>
  <si>
    <t>4T23</t>
  </si>
  <si>
    <t>4T23 Sem IFRS-16</t>
  </si>
  <si>
    <t>2023 Sem IFRS-16</t>
  </si>
  <si>
    <t>1T24</t>
  </si>
  <si>
    <t>1T24 Sem IFRS-16</t>
  </si>
  <si>
    <t>2T24</t>
  </si>
  <si>
    <t>2T24 Sem IFRS-16</t>
  </si>
  <si>
    <t>3T24</t>
  </si>
  <si>
    <t>3T24 Sem IFRS-16</t>
  </si>
  <si>
    <t>4T24</t>
  </si>
  <si>
    <t>4T24 Sem IFRS-16</t>
  </si>
  <si>
    <t>2024 Sem IFRS-16</t>
  </si>
  <si>
    <t>Income Statement (R$ thousand)</t>
  </si>
  <si>
    <t>1Q16</t>
  </si>
  <si>
    <t>2Q16</t>
  </si>
  <si>
    <t>3Q16</t>
  </si>
  <si>
    <t>4Q16</t>
  </si>
  <si>
    <t>1Q17</t>
  </si>
  <si>
    <t>2Q17</t>
  </si>
  <si>
    <t>3Q17</t>
  </si>
  <si>
    <t>4Q17</t>
  </si>
  <si>
    <t>1Q18</t>
  </si>
  <si>
    <t>2Q18</t>
  </si>
  <si>
    <t>3Q18</t>
  </si>
  <si>
    <t>4Q18</t>
  </si>
  <si>
    <t>1Q19</t>
  </si>
  <si>
    <t>1Q19 Ex- IFRS16</t>
  </si>
  <si>
    <t>2Q19</t>
  </si>
  <si>
    <t>2Q19 Ex- IFRS 16</t>
  </si>
  <si>
    <t>3Q19</t>
  </si>
  <si>
    <t>3Q19 Ex- IFRS-16</t>
  </si>
  <si>
    <t>4Q19</t>
  </si>
  <si>
    <t>4Q19 Ex- IFRS-16</t>
  </si>
  <si>
    <t>1Q20</t>
  </si>
  <si>
    <t>1Q20 Ex- IFRS-16</t>
  </si>
  <si>
    <t>2Q20</t>
  </si>
  <si>
    <t>2Q20 Ex- IFRS-16</t>
  </si>
  <si>
    <t>3Q20</t>
  </si>
  <si>
    <t>3Q20 Ex- IFRS-16</t>
  </si>
  <si>
    <t>4Q20</t>
  </si>
  <si>
    <t>4Q20 Ex- IFRS-16</t>
  </si>
  <si>
    <t>1Q21</t>
  </si>
  <si>
    <t>1Q21 Ex- IFRS-16</t>
  </si>
  <si>
    <t>2Q21</t>
  </si>
  <si>
    <t>2Q21 Ex- IFRS-16</t>
  </si>
  <si>
    <t>3Q21</t>
  </si>
  <si>
    <t>3Q21 Ex- IFRS-16</t>
  </si>
  <si>
    <t>4Q21</t>
  </si>
  <si>
    <t>4Q21 Ex- IFRS-16</t>
  </si>
  <si>
    <t>1Q22</t>
  </si>
  <si>
    <t>1Q22 Ex- IFRS-16</t>
  </si>
  <si>
    <t>2Q22</t>
  </si>
  <si>
    <t>2Q22 Ex- IFRS-16</t>
  </si>
  <si>
    <t>3Q22</t>
  </si>
  <si>
    <t>3Q22  Ex - IFRS 16</t>
  </si>
  <si>
    <t>4Q22</t>
  </si>
  <si>
    <t>4Q22  Ex - IFRS 16</t>
  </si>
  <si>
    <t>1Q23</t>
  </si>
  <si>
    <t>1Q23  Ex - IFRS 16</t>
  </si>
  <si>
    <t>2Q23</t>
  </si>
  <si>
    <t>2Q23  Ex - IFRS 16</t>
  </si>
  <si>
    <t>3Q23</t>
  </si>
  <si>
    <t>3Q23  Ex - IFRS 16</t>
  </si>
  <si>
    <t>4Q23</t>
  </si>
  <si>
    <t>4Q23  Ex - IFRS 16</t>
  </si>
  <si>
    <t>2023  Ex - IFRS 16</t>
  </si>
  <si>
    <t>1Q24</t>
  </si>
  <si>
    <t>1Q24  Ex - IFRS 16</t>
  </si>
  <si>
    <t>2Q24</t>
  </si>
  <si>
    <t>2Q24  Ex - IFRS 16</t>
  </si>
  <si>
    <t>3Q24</t>
  </si>
  <si>
    <t>3Q24  Ex - IFRS 16</t>
  </si>
  <si>
    <t>4Q24</t>
  </si>
  <si>
    <t>4Q24  Ex - IFRS 16</t>
  </si>
  <si>
    <t>2024  Ex - IFRS 16</t>
  </si>
  <si>
    <t>Receita bruta de vendas</t>
  </si>
  <si>
    <t>Gross revenue from sales</t>
  </si>
  <si>
    <t>Deduções das receitas de vendas</t>
  </si>
  <si>
    <t>Gross revenue from sales deductions</t>
  </si>
  <si>
    <t>Receita líquida de vendas</t>
  </si>
  <si>
    <t>Net revenues from sales</t>
  </si>
  <si>
    <t>Receita bruta de prestações de serviços</t>
  </si>
  <si>
    <t>Gross revenue from services</t>
  </si>
  <si>
    <t>Deduções das receitas de prestações de serviços</t>
  </si>
  <si>
    <t>Gross revenue from services deductions</t>
  </si>
  <si>
    <t>Receita líquida de prestações de serviços</t>
  </si>
  <si>
    <t>Receita Operacional líquida</t>
  </si>
  <si>
    <t>Net operating revenue</t>
  </si>
  <si>
    <t>Custos com alimentos, bebidas e embalagens</t>
  </si>
  <si>
    <t>Costs of food, beverages and packaging</t>
  </si>
  <si>
    <t>Provisão Perda Estoques</t>
  </si>
  <si>
    <t>Provision of inventories losses</t>
  </si>
  <si>
    <t>Outros custos</t>
  </si>
  <si>
    <t>Other Costs</t>
  </si>
  <si>
    <t>Total Custo das mercadorias e dos produtos vendidos</t>
  </si>
  <si>
    <t>Total cost of goods and products sold</t>
  </si>
  <si>
    <t>Despesas com pessoal</t>
  </si>
  <si>
    <t xml:space="preserve">Personnel </t>
  </si>
  <si>
    <t>Royalties e Marketing</t>
  </si>
  <si>
    <t>Royalties*</t>
  </si>
  <si>
    <t>Despesas com ocupação e utilities</t>
  </si>
  <si>
    <t>Expenses on occupancy and utilities</t>
  </si>
  <si>
    <t>Serviços com terceiros/diversos</t>
  </si>
  <si>
    <t>Sundry services</t>
  </si>
  <si>
    <t>Reparos e manutenções</t>
  </si>
  <si>
    <t>Repairs and maintenance</t>
  </si>
  <si>
    <t>Depreciações e amortizações</t>
  </si>
  <si>
    <t>Depreciation and amortization</t>
  </si>
  <si>
    <t>Amortizações de arrendamentos</t>
  </si>
  <si>
    <t>Leasing amortization</t>
  </si>
  <si>
    <t>-</t>
  </si>
  <si>
    <t>Despesas pré-operacionais (*)</t>
  </si>
  <si>
    <t>Pre-operating expense</t>
  </si>
  <si>
    <t>Outras</t>
  </si>
  <si>
    <t>Other selling expenses</t>
  </si>
  <si>
    <t>Total despesas com vendas</t>
  </si>
  <si>
    <t>Total selling expenses</t>
  </si>
  <si>
    <t>Despesas com pessoal ADM</t>
  </si>
  <si>
    <t>Personnel expenses</t>
  </si>
  <si>
    <t>Despesas com ocupação e utilities ADM</t>
  </si>
  <si>
    <t>Occupancy and utilities expenses</t>
  </si>
  <si>
    <t>Depreciação e amortização</t>
  </si>
  <si>
    <t>Despesas com aquisição e incorporação</t>
  </si>
  <si>
    <t>Expenses on acquisitions and mergers</t>
  </si>
  <si>
    <t>Resultado líquido na baixa de imobilizado</t>
  </si>
  <si>
    <t>Disposal of property and equipment and intangible assets</t>
  </si>
  <si>
    <t>Receita com lojas vendidas</t>
  </si>
  <si>
    <t>Income from stores sold</t>
  </si>
  <si>
    <t>Baixa de ativos de loja vendidas</t>
  </si>
  <si>
    <t>Write-off of assets of stores sold</t>
  </si>
  <si>
    <t>Resultado líquido com sinistros</t>
  </si>
  <si>
    <t>Gain (loss) on claims</t>
  </si>
  <si>
    <t>Serviços diversos</t>
  </si>
  <si>
    <t>Sundry Services</t>
  </si>
  <si>
    <t>Ajuste decorrente de teste de impairment</t>
  </si>
  <si>
    <t>Provision for impairment</t>
  </si>
  <si>
    <t>Custo com plano de opção de compra de ações</t>
  </si>
  <si>
    <t>Stock options cost</t>
  </si>
  <si>
    <t>Outras receitas (despesas),  líquidas</t>
  </si>
  <si>
    <t>Other operating income</t>
  </si>
  <si>
    <t>Total despesas gerais e administrativas</t>
  </si>
  <si>
    <t>Total general and administrative expenses</t>
  </si>
  <si>
    <t>EBITDA</t>
  </si>
  <si>
    <t>Margem EBITDA</t>
  </si>
  <si>
    <t>EBITDA Margin</t>
  </si>
  <si>
    <t>EBITDA Ajustado</t>
  </si>
  <si>
    <t>ADJUSTED EBITDA</t>
  </si>
  <si>
    <t>Margem EBITDA Ajustado</t>
  </si>
  <si>
    <t>ADJUSTED EBITDA Margin</t>
  </si>
  <si>
    <t>EBIT</t>
  </si>
  <si>
    <t>Resultado Financeiro</t>
  </si>
  <si>
    <t>Financial results</t>
  </si>
  <si>
    <t>Despesas Financeiras</t>
  </si>
  <si>
    <t>Financial expenses</t>
  </si>
  <si>
    <t>Receitas Financeiras</t>
  </si>
  <si>
    <t>Financial income</t>
  </si>
  <si>
    <t>Lucro antes do IR e CSLL</t>
  </si>
  <si>
    <t>Profit (loss) before income tax and social contribution</t>
  </si>
  <si>
    <t>Impostos correntes</t>
  </si>
  <si>
    <t>Current</t>
  </si>
  <si>
    <t>Impostos diferidos</t>
  </si>
  <si>
    <t>Deferred</t>
  </si>
  <si>
    <t>Imposto de renda e contribuição social</t>
  </si>
  <si>
    <t>Income tax and social contribution</t>
  </si>
  <si>
    <t>Lucro Líquido (Prejuízo)</t>
  </si>
  <si>
    <t>Net income (loss)</t>
  </si>
  <si>
    <t>*Entre o 1T21 e o 4T22, despesas de ‘Fundo de Marketing’ que são contabilizadas na rubrica “Royalties e Marketing" (linha 18) estão contabilizadas na linha de ‘outras despesas com vendas’.</t>
  </si>
  <si>
    <t>*Between 1Q21 and 4Q22, 'Marketing Fund' expenses that are accounted for under the heading 'Royalties e Marketing' (line 18) were included in the "Other selling expenses" line</t>
  </si>
  <si>
    <t>Balanço Patrimonial (R$ milhares)</t>
  </si>
  <si>
    <t>Balance Sheet (R$ thousand)</t>
  </si>
  <si>
    <t>Ativo</t>
  </si>
  <si>
    <t>Asset</t>
  </si>
  <si>
    <t>Ativo Circulante</t>
  </si>
  <si>
    <t>Current assets</t>
  </si>
  <si>
    <t>Caixa e equivalentes de caixa</t>
  </si>
  <si>
    <t>Cash and cahs equivalents</t>
  </si>
  <si>
    <t>Títulos e valores mobiliários</t>
  </si>
  <si>
    <t>Marketable securities</t>
  </si>
  <si>
    <t>Títulos e valores mobiliários vinculados</t>
  </si>
  <si>
    <t>Related marketable securities</t>
  </si>
  <si>
    <t>Contas a receber</t>
  </si>
  <si>
    <t>Trade receivables</t>
  </si>
  <si>
    <t>Instrumentos financeiros derivativos</t>
  </si>
  <si>
    <t>Financial instruments</t>
  </si>
  <si>
    <t>Estoques</t>
  </si>
  <si>
    <t>Inventories</t>
  </si>
  <si>
    <t>Impostos a recuperar</t>
  </si>
  <si>
    <t>Recoverable taxes</t>
  </si>
  <si>
    <t>Pagamentos antecipados</t>
  </si>
  <si>
    <t>Advances paid</t>
  </si>
  <si>
    <t>Partes relacionadas</t>
  </si>
  <si>
    <t>Related parties</t>
  </si>
  <si>
    <t>Other receivables</t>
  </si>
  <si>
    <t xml:space="preserve">Total do ativo circulante </t>
  </si>
  <si>
    <t xml:space="preserve">Total current assets </t>
  </si>
  <si>
    <t>Ativo não circulante</t>
  </si>
  <si>
    <t>Non-current assets</t>
  </si>
  <si>
    <t>Tributos a recuperar</t>
  </si>
  <si>
    <t>Depósitos judiciais</t>
  </si>
  <si>
    <t>Judicial deposits</t>
  </si>
  <si>
    <t>Imposto de renda e contribuição social diferidos</t>
  </si>
  <si>
    <t>Deferred income tax and social contribution</t>
  </si>
  <si>
    <t>Investimentos</t>
  </si>
  <si>
    <t>Investments</t>
  </si>
  <si>
    <t>Arrendamento mercantil</t>
  </si>
  <si>
    <t>Leasing</t>
  </si>
  <si>
    <t>Imobilizado</t>
  </si>
  <si>
    <t>Property and equipment</t>
  </si>
  <si>
    <t>Intangível</t>
  </si>
  <si>
    <t>Intangible assets</t>
  </si>
  <si>
    <t>Total do ativo não circulante</t>
  </si>
  <si>
    <t>Total non-current assets</t>
  </si>
  <si>
    <t>Total do ativo</t>
  </si>
  <si>
    <t>Total assets</t>
  </si>
  <si>
    <t xml:space="preserve">   </t>
  </si>
  <si>
    <t>Passivo</t>
  </si>
  <si>
    <t>Liabilities</t>
  </si>
  <si>
    <t>Passivo circulante</t>
  </si>
  <si>
    <t>Current liabilities</t>
  </si>
  <si>
    <t>Empréstimos e financiamentos</t>
  </si>
  <si>
    <t>Loans and financings</t>
  </si>
  <si>
    <t>Fornecedores e alugueis a pagar</t>
  </si>
  <si>
    <t>Trade payables</t>
  </si>
  <si>
    <t>Passivos de arrendamento</t>
  </si>
  <si>
    <t>Leasing liabilities</t>
  </si>
  <si>
    <t>Obrigações sociais e trabalhistas</t>
  </si>
  <si>
    <t>Payroll and social charges</t>
  </si>
  <si>
    <t>Obrigações corporativas</t>
  </si>
  <si>
    <t>Corporate payables</t>
  </si>
  <si>
    <t>Obrigações fiscais</t>
  </si>
  <si>
    <t>Taxes payable</t>
  </si>
  <si>
    <t>Resultado diferido, líquido</t>
  </si>
  <si>
    <t>Deferred revenue, net</t>
  </si>
  <si>
    <t>Derivative financial instruments</t>
  </si>
  <si>
    <t>Dividendos e juros sobre o capital próprio a pagar</t>
  </si>
  <si>
    <t>Dividends and interest on capital payable</t>
  </si>
  <si>
    <t>Demais contas a pagar</t>
  </si>
  <si>
    <t>Other payables</t>
  </si>
  <si>
    <t>Total do passivo circulante</t>
  </si>
  <si>
    <t>Total current liabilities</t>
  </si>
  <si>
    <t xml:space="preserve"> </t>
  </si>
  <si>
    <t>Passivo não circulante</t>
  </si>
  <si>
    <t>Non-current liabilities</t>
  </si>
  <si>
    <t>Provisão para demandas judiciais</t>
  </si>
  <si>
    <t>Provision for legal claims</t>
  </si>
  <si>
    <t>Parcelas contingentes a aquisições</t>
  </si>
  <si>
    <t>Contingent consideration of acquisitions</t>
  </si>
  <si>
    <t>Instrumentos financeiros derivativos (Passivo LP)</t>
  </si>
  <si>
    <t>Total do passivo não circulante</t>
  </si>
  <si>
    <t>Total non-current liabilities</t>
  </si>
  <si>
    <t>Patrimônio líquido</t>
  </si>
  <si>
    <t>Equity</t>
  </si>
  <si>
    <t>Capital social realizado</t>
  </si>
  <si>
    <t>Capital</t>
  </si>
  <si>
    <t>Reserva de lucros</t>
  </si>
  <si>
    <t>Earnings reserve</t>
  </si>
  <si>
    <t>Reservas de capital e plano de opção de compra de ações</t>
  </si>
  <si>
    <t>Capital reserves ans stock options plan</t>
  </si>
  <si>
    <t>Ações em tesouraria</t>
  </si>
  <si>
    <t>Treasury shares</t>
  </si>
  <si>
    <t>Outros resultados abrangentes</t>
  </si>
  <si>
    <t>Other comprehensive income</t>
  </si>
  <si>
    <t>Lucros/Prejuízos acumulados</t>
  </si>
  <si>
    <t>Retained earnings (accumulated losses)</t>
  </si>
  <si>
    <t>Income Statement</t>
  </si>
  <si>
    <t>Total do patrimônio líquido</t>
  </si>
  <si>
    <t>Total equity</t>
  </si>
  <si>
    <t xml:space="preserve">  </t>
  </si>
  <si>
    <t>Total do passivo e do patrimônio líquido</t>
  </si>
  <si>
    <t>Total liabilities and equity</t>
  </si>
  <si>
    <t>Dívida Bruta</t>
  </si>
  <si>
    <t>Gross Debt</t>
  </si>
  <si>
    <t>Disponibilidades</t>
  </si>
  <si>
    <t>Dívida Líquida</t>
  </si>
  <si>
    <t>Fluxo de Caixa (R$ milhares)</t>
  </si>
  <si>
    <t>Cash flow - (R$ thousand)</t>
  </si>
  <si>
    <t>mar/17</t>
  </si>
  <si>
    <t>jun/17</t>
  </si>
  <si>
    <t>sep/17</t>
  </si>
  <si>
    <t>dec/17</t>
  </si>
  <si>
    <t>mar/18</t>
  </si>
  <si>
    <t>jun/18</t>
  </si>
  <si>
    <t>sep/18</t>
  </si>
  <si>
    <t>dec/18</t>
  </si>
  <si>
    <t>mar/19</t>
  </si>
  <si>
    <t>jun/19</t>
  </si>
  <si>
    <t>sep/19</t>
  </si>
  <si>
    <t>dec/19</t>
  </si>
  <si>
    <t>mar/20</t>
  </si>
  <si>
    <t>sep/20</t>
  </si>
  <si>
    <t>dec/20</t>
  </si>
  <si>
    <t>sep/21</t>
  </si>
  <si>
    <t>dec/21</t>
  </si>
  <si>
    <t>sep/22</t>
  </si>
  <si>
    <t>dec/22</t>
  </si>
  <si>
    <t>sep/23</t>
  </si>
  <si>
    <t>dec/23</t>
  </si>
  <si>
    <t>mar/24</t>
  </si>
  <si>
    <t>jun/24</t>
  </si>
  <si>
    <t>sep/24</t>
  </si>
  <si>
    <t>dec/24</t>
  </si>
  <si>
    <t>Caixa líquido atividades operacionais</t>
  </si>
  <si>
    <t>Cash flow from operating activities</t>
  </si>
  <si>
    <t>Caixa gerado nas operações</t>
  </si>
  <si>
    <t>Cash generated by operating activities</t>
  </si>
  <si>
    <t>Lucro (Prejuizo) antes do imposto de renda e contribuição social</t>
  </si>
  <si>
    <t>Earnings (losses) before income tax and social contribution</t>
  </si>
  <si>
    <t>Depreciação e amortização do imobilizado e intangível</t>
  </si>
  <si>
    <t>Depreciation and amortization of property and equipment and intangible assets</t>
  </si>
  <si>
    <t>Juros, encargos, variação cambial e monetária</t>
  </si>
  <si>
    <t>Interest, charges, exchange differences and monetary variations</t>
  </si>
  <si>
    <t>Outros</t>
  </si>
  <si>
    <t>Others</t>
  </si>
  <si>
    <t>Variações nos ativos e passivos</t>
  </si>
  <si>
    <t>Changes in assets and liabilities</t>
  </si>
  <si>
    <t>Contas a receber de clientes, líquidos</t>
  </si>
  <si>
    <t>Trade receivables, net</t>
  </si>
  <si>
    <t>Trade and rental payables</t>
  </si>
  <si>
    <t>Salários e encargos sociais</t>
  </si>
  <si>
    <t>Pagamento de juros sobre empréstimos e financiamentos</t>
  </si>
  <si>
    <t>Payment of interest on loans and financings</t>
  </si>
  <si>
    <t xml:space="preserve">   Pagamentos de juros sobre passivos de arrendamentos</t>
  </si>
  <si>
    <t>Pyament of interest on lease liabilities</t>
  </si>
  <si>
    <t>Outras variações de ativos e passivos</t>
  </si>
  <si>
    <t>Other changes in assets and liabilities</t>
  </si>
  <si>
    <t>Caixa líquido atividades de investimento</t>
  </si>
  <si>
    <t>Net cash used in investing activities</t>
  </si>
  <si>
    <t>Aquisição de imobilizado</t>
  </si>
  <si>
    <t>Purchases of property and equipment</t>
  </si>
  <si>
    <t>Aquisição de intangível</t>
  </si>
  <si>
    <t>Purchases of intangible assets</t>
  </si>
  <si>
    <t>Gastos reembolsáveis com oferta de ações</t>
  </si>
  <si>
    <t>Reimbursable expenses with shares offering</t>
  </si>
  <si>
    <t>Aplicações em títulos e valores mobiliários</t>
  </si>
  <si>
    <t>Investment in marketable securities</t>
  </si>
  <si>
    <t>Resgate de títulos e valores mobiliários</t>
  </si>
  <si>
    <t>Redemption of marketable securities</t>
  </si>
  <si>
    <t>Valor pago na aquisição de investimentos líquido do caixa adquirido na aquisição</t>
  </si>
  <si>
    <t>Combination payment and net cash business acquired</t>
  </si>
  <si>
    <t xml:space="preserve"> -   </t>
  </si>
  <si>
    <t>Caixa adquirido oriundo da incorporação/aquisição</t>
  </si>
  <si>
    <t>Cash from merger/acquisition</t>
  </si>
  <si>
    <t>Valor pago na aquisição de investimentos</t>
  </si>
  <si>
    <t>Net cash used in financing investments</t>
  </si>
  <si>
    <t>Caixa líquido atividades de financiamento</t>
  </si>
  <si>
    <t>Net cash used in financig activities</t>
  </si>
  <si>
    <t>Capital integralizado no período</t>
  </si>
  <si>
    <t>Capital contribute in the period</t>
  </si>
  <si>
    <t>Juros sobre Capital a Pagar</t>
  </si>
  <si>
    <t>Interest n capital payable</t>
  </si>
  <si>
    <t>Ágio na emissão de ações líquido dos custos de emissão</t>
  </si>
  <si>
    <t>Share premium increase, net of issuance costs</t>
  </si>
  <si>
    <t>Custos com emissão de ações</t>
  </si>
  <si>
    <t>Shares issuance costs</t>
  </si>
  <si>
    <t>Adiantamento para futuro aumento de capital</t>
  </si>
  <si>
    <t>Compra de ações para tesouraria</t>
  </si>
  <si>
    <t>Acquisition of treasury shares</t>
  </si>
  <si>
    <t>Pagamentos de parcela contingente e contas a pagar por aquisição de controladas</t>
  </si>
  <si>
    <t>Payment of contingent consideration and payables for acquisition of subsidiaries</t>
  </si>
  <si>
    <t>Captação de empréstimos e financiamentos (principal)</t>
  </si>
  <si>
    <t>New loans and financings</t>
  </si>
  <si>
    <t xml:space="preserve">   Custos sobre captação de empréstimos</t>
  </si>
  <si>
    <t>Loans and financings costs</t>
  </si>
  <si>
    <t>Pagamento de empréstimos e financiamentos (principal)</t>
  </si>
  <si>
    <t>Payment of loans and financings ( principal)</t>
  </si>
  <si>
    <t xml:space="preserve">   Investimentos a Pagar</t>
  </si>
  <si>
    <t>Investment to pay</t>
  </si>
  <si>
    <t>Pagamentos de passivos de arrendamentos</t>
  </si>
  <si>
    <t>Leasing liabilities payment</t>
  </si>
  <si>
    <t>Aumento (redução) de caixa e equivalentes</t>
  </si>
  <si>
    <t>Increase (decrease) in cash and cash equivalents</t>
  </si>
  <si>
    <t>Opening balance of cash and cash equivalents</t>
  </si>
  <si>
    <t>Closing balance of cash and cash equivalents</t>
  </si>
  <si>
    <t>Destaques Operacionais</t>
  </si>
  <si>
    <t>Operational Highlights</t>
  </si>
  <si>
    <t># Total de restaurantes</t>
  </si>
  <si>
    <t xml:space="preserve">Number of restaurants </t>
  </si>
  <si>
    <t>Restaurantes próprios</t>
  </si>
  <si>
    <t>Owned restaurants</t>
  </si>
  <si>
    <t># Restaurantes próprios início do período</t>
  </si>
  <si>
    <t># Owned restaurants beginning of period</t>
  </si>
  <si>
    <t xml:space="preserve">Aberturas novos restaurantes BURGER KING </t>
  </si>
  <si>
    <t>Burger King Restaurant openings</t>
  </si>
  <si>
    <t>Aberturas novos restaurantes POPEYES</t>
  </si>
  <si>
    <t>Popeyes Restaurante Openings</t>
  </si>
  <si>
    <t>Fechamentos</t>
  </si>
  <si>
    <t>Restaurant closings</t>
  </si>
  <si>
    <t>Aquisições/ repasses* de restaurantes</t>
  </si>
  <si>
    <t>Acquisition / sale of restaurant businesses</t>
  </si>
  <si>
    <t># Restaurantes próprios fim do período</t>
  </si>
  <si>
    <t>Owned restaurants end of period</t>
  </si>
  <si>
    <t>Restaurantes franqueados</t>
  </si>
  <si>
    <t>Franchisees restaurants</t>
  </si>
  <si>
    <t># Restaurantes franqueados início do período</t>
  </si>
  <si>
    <t># Franchisees restaurants beginning of period</t>
  </si>
  <si>
    <t># Restaurantes franqueados fim do período</t>
  </si>
  <si>
    <t># Franchisees restaurants end of period</t>
  </si>
  <si>
    <t>Vendas comparáveis nos mesmos restaurantes (SSS) - Burger King</t>
  </si>
  <si>
    <t>Comparable sales growth in same restaurants - Burger King</t>
  </si>
  <si>
    <t>Vendas comparáveis nos mesmos restaurantes (SSS) - Popeyes</t>
  </si>
  <si>
    <r>
      <t>Aquisições / repasses</t>
    </r>
    <r>
      <rPr>
        <vertAlign val="superscript"/>
        <sz val="10.5"/>
        <color rgb="FF595959"/>
        <rFont val="Calibri"/>
        <family val="2"/>
      </rPr>
      <t>(1)</t>
    </r>
    <r>
      <rPr>
        <sz val="10.5"/>
        <color rgb="FF595959"/>
        <rFont val="Calibri"/>
        <family val="2"/>
      </rPr>
      <t xml:space="preserve"> de restaurantes</t>
    </r>
  </si>
  <si>
    <r>
      <rPr>
        <i/>
        <vertAlign val="superscript"/>
        <sz val="10"/>
        <color rgb="FF595959"/>
        <rFont val="Calibri"/>
        <family val="2"/>
      </rPr>
      <t>(1)</t>
    </r>
    <r>
      <rPr>
        <i/>
        <sz val="10"/>
        <color rgb="FF595959"/>
        <rFont val="Calibri"/>
        <family val="2"/>
      </rPr>
      <t>Venda de restaurantes próprios para franqueados.</t>
    </r>
  </si>
  <si>
    <t>% da Receita Operacional Líquida</t>
  </si>
  <si>
    <t>% of Net Operating Revenue</t>
  </si>
  <si>
    <t>Debt (R$ thousand)</t>
  </si>
  <si>
    <t>Endividamento (R$ milhares)</t>
  </si>
  <si>
    <t>Dívida Líquida/Ebitda Ajustado</t>
  </si>
  <si>
    <t>Cash and Equivalents</t>
  </si>
  <si>
    <t>Net Debt</t>
  </si>
  <si>
    <t>Adjusted Ebitda (Ex-IFRS 16 LTM)</t>
  </si>
  <si>
    <t>Ebitda Ajustado (Sem-IFRS 16 12M)</t>
  </si>
  <si>
    <t>Net Debt/Adjusted Ebitda</t>
  </si>
  <si>
    <t>Aberturas novos restaurantes STARBUCKS</t>
  </si>
  <si>
    <t>Aberturas novos restaurantes SUBWAY</t>
  </si>
  <si>
    <t>Vendas comparáveis nos mesmos restaurantes (SSS) - Starbucks</t>
  </si>
  <si>
    <t>Vendas comparáveis nos mesmos restaurantes (SSS) - Subway</t>
  </si>
  <si>
    <t>1T25</t>
  </si>
  <si>
    <t>1Q25</t>
  </si>
  <si>
    <t>AFAC</t>
  </si>
  <si>
    <t>AFCI</t>
  </si>
  <si>
    <t>1T25 Sem IFRS-16</t>
  </si>
  <si>
    <t>1Q25  Ex - IFRS 16</t>
  </si>
  <si>
    <t>2Q25</t>
  </si>
  <si>
    <t>2T25</t>
  </si>
  <si>
    <t>jun/25</t>
  </si>
  <si>
    <t>mar/25</t>
  </si>
  <si>
    <t>2T25 Sem IFRS-16</t>
  </si>
  <si>
    <t>2Q25  Ex - IFRS 16</t>
  </si>
  <si>
    <t>Saldo inicial de caixa e equivalentes</t>
  </si>
  <si>
    <t>Saldo final de caixa e equivalentes</t>
  </si>
  <si>
    <t>Demais contas a receber (CP)</t>
  </si>
  <si>
    <t>Demais contas a receber (LP)</t>
  </si>
  <si>
    <t>Resultado do exercício</t>
  </si>
  <si>
    <t>3T25</t>
  </si>
  <si>
    <t>3Q25</t>
  </si>
  <si>
    <t>3T25 Sem IFRS-16</t>
  </si>
  <si>
    <t>sep/25</t>
  </si>
  <si>
    <t>3T25  Ex - IFRS 16</t>
  </si>
  <si>
    <t>4T25</t>
  </si>
  <si>
    <t>4Q25</t>
  </si>
  <si>
    <t>4T25 Sem IFRS-16</t>
  </si>
  <si>
    <t>4T25  Ex - IFRS 16</t>
  </si>
  <si>
    <t>2025 Sem IFRS-16</t>
  </si>
  <si>
    <t>2025  Ex - IFRS 16</t>
  </si>
  <si>
    <t>dec/25</t>
  </si>
  <si>
    <t>1T26</t>
  </si>
  <si>
    <t>1Q26</t>
  </si>
  <si>
    <t>1T26 Sem IFRS-16</t>
  </si>
  <si>
    <t>1Q26  Ex - IFRS 16</t>
  </si>
  <si>
    <t>2T26</t>
  </si>
  <si>
    <t>2Q26</t>
  </si>
  <si>
    <t>2Q26  Ex - IFRS 16</t>
  </si>
  <si>
    <t>2T26 Sem IFRS-16</t>
  </si>
  <si>
    <t>mar/26</t>
  </si>
  <si>
    <t>jun/26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</si>
</sst>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0.0%"/>
    <numFmt numFmtId="167" formatCode="#,##0;\(#,##0\);_-&quot;-&quot;_-"/>
    <numFmt numFmtId="168" formatCode="0.0\x"/>
  </numFmts>
  <fonts count="3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sz val="9"/>
      <color theme="1"/>
      <name val="Arial"/>
      <family val="2"/>
    </font>
    <font>
      <sz val="10"/>
      <name val="Calibri"/>
      <family val="2"/>
    </font>
    <font>
      <sz val="16"/>
      <color rgb="FFFFFFFF"/>
      <name val="Poppins ExtraBold"/>
    </font>
    <font>
      <sz val="16"/>
      <color rgb="FFFFFFFF"/>
      <name val="Block Pro Condensed"/>
      <family val="3"/>
    </font>
    <font>
      <sz val="10"/>
      <color rgb="FF000000"/>
      <name val="Calibri"/>
      <family val="2"/>
    </font>
    <font>
      <sz val="10.5"/>
      <color rgb="FF000000"/>
      <name val="DIN Next LT Pro"/>
      <family val="2"/>
    </font>
    <font>
      <b/>
      <sz val="12"/>
      <color rgb="FF0033A0"/>
      <name val="Trebuchet MS"/>
      <family val="2"/>
    </font>
    <font>
      <b/>
      <sz val="10.5"/>
      <color rgb="FF000000"/>
      <name val="DIN Next LT Pro"/>
      <family val="2"/>
    </font>
    <font>
      <b/>
      <sz val="10.5"/>
      <color rgb="FF595959"/>
      <name val="Calibri"/>
      <family val="2"/>
    </font>
    <font>
      <b/>
      <sz val="10.5"/>
      <color rgb="FF595959"/>
      <name val="DIN Next LT Pro"/>
      <family val="2"/>
    </font>
    <font>
      <b/>
      <sz val="10.5"/>
      <color rgb="FF000000"/>
      <name val="Calibri"/>
      <family val="2"/>
    </font>
    <font>
      <sz val="10.5"/>
      <color rgb="FF595959"/>
      <name val="Calibri"/>
      <family val="2"/>
    </font>
    <font>
      <sz val="10.5"/>
      <color rgb="FF000000"/>
      <name val="Calibri"/>
      <family val="2"/>
    </font>
    <font>
      <sz val="9"/>
      <color rgb="FF595959"/>
      <name val="Calibri"/>
      <family val="2"/>
    </font>
    <font>
      <sz val="9"/>
      <color rgb="FF1A1A1A"/>
      <name val="DIN Next LT Pro"/>
      <family val="2"/>
    </font>
    <font>
      <sz val="9"/>
      <color rgb="FF1A1A1A"/>
      <name val="Calibri"/>
      <family val="2"/>
    </font>
    <font>
      <b/>
      <sz val="9"/>
      <color rgb="FF595959"/>
      <name val="Calibri"/>
      <family val="2"/>
    </font>
    <font>
      <vertAlign val="superscript"/>
      <sz val="10.5"/>
      <color rgb="FF595959"/>
      <name val="Calibri"/>
      <family val="2"/>
    </font>
    <font>
      <i/>
      <sz val="10"/>
      <color rgb="FF595959"/>
      <name val="Calibri"/>
      <family val="2"/>
    </font>
    <font>
      <i/>
      <vertAlign val="superscript"/>
      <sz val="10"/>
      <color rgb="FF595959"/>
      <name val="Calibri"/>
      <family val="2"/>
    </font>
    <font>
      <sz val="12"/>
      <color rgb="FF0033A0"/>
      <name val="Trebuchet MS"/>
      <family val="2"/>
    </font>
    <font>
      <sz val="10.5"/>
      <color rgb="FF0033A0"/>
      <name val="Calibri"/>
      <family val="2"/>
    </font>
    <font>
      <b/>
      <sz val="10.5"/>
      <color rgb="FFFFFFFF"/>
      <name val="Calibri"/>
      <family val="2"/>
    </font>
    <font>
      <sz val="10.5"/>
      <color rgb="FF0033A0"/>
      <name val="Calibri"/>
      <family val="2"/>
    </font>
    <font>
      <sz val="11"/>
      <color rgb="FF595959"/>
      <name val="Calibri"/>
      <family val="2"/>
    </font>
    <font>
      <b/>
      <sz val="11"/>
      <color rgb="FF595959"/>
      <name val="Calibri"/>
      <family val="2"/>
    </font>
    <font>
      <i/>
      <sz val="11"/>
      <color rgb="FF595959"/>
      <name val="Calibri"/>
      <family val="2"/>
    </font>
    <font>
      <i/>
      <sz val="10.5"/>
      <color rgb="FF595959"/>
      <name val="Calibri"/>
      <family val="2"/>
    </font>
    <font>
      <i/>
      <sz val="10.5"/>
      <color rgb="FF595959"/>
      <name val="Calibri"/>
      <family val="2"/>
    </font>
    <font>
      <sz val="11"/>
      <color theme="1" tint="0.249977111117893"/>
      <name val="Calibri"/>
      <family val="2"/>
    </font>
    <font>
      <b/>
      <sz val="11"/>
      <color theme="1" tint="0.249977111117893"/>
      <name val="Calibri"/>
      <family val="2"/>
    </font>
    <font>
      <i/>
      <sz val="11"/>
      <color theme="1" tint="0.249977111117893"/>
      <name val="Calibri"/>
      <family val="2"/>
    </font>
    <font>
      <sz val="10.5"/>
      <color theme="1" tint="0.249977111117893"/>
      <name val="Calibri"/>
      <family val="2"/>
    </font>
    <font>
      <b/>
      <sz val="10.5"/>
      <color rgb="FF595959"/>
      <name val="Trebuchet MS"/>
      <family val="2"/>
    </font>
    <font>
      <sz val="8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595959"/>
        <bgColor rgb="FF000000"/>
      </patternFill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EE7700"/>
      </left>
      <right/>
      <top style="thin">
        <color rgb="FFEE7700"/>
      </top>
      <bottom/>
      <diagonal/>
    </border>
    <border>
      <left/>
      <right/>
      <top style="thin">
        <color rgb="FFEE7700"/>
      </top>
      <bottom/>
      <diagonal/>
    </border>
    <border>
      <left/>
      <right/>
      <top style="thin">
        <color rgb="FFEE7700"/>
      </top>
      <bottom style="thin">
        <color rgb="FFEE7700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</cellStyleXfs>
  <cellXfs count="127">
    <xf numFmtId="0" fontId="0" fillId="0" borderId="0" xfId="0"/>
    <xf numFmtId="0" fontId="2" fillId="0" borderId="0" xfId="4" applyFont="1"/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10" fillId="0" borderId="0" xfId="0" applyFont="1"/>
    <xf numFmtId="0" fontId="9" fillId="3" borderId="0" xfId="0" applyFont="1" applyFill="1" applyAlignment="1">
      <alignment horizontal="center"/>
    </xf>
    <xf numFmtId="0" fontId="11" fillId="4" borderId="0" xfId="0" applyFont="1" applyFill="1" applyAlignment="1">
      <alignment horizontal="left" indent="2"/>
    </xf>
    <xf numFmtId="167" fontId="11" fillId="4" borderId="0" xfId="1" applyNumberFormat="1" applyFont="1" applyFill="1" applyBorder="1" applyAlignment="1">
      <alignment horizontal="right"/>
    </xf>
    <xf numFmtId="167" fontId="12" fillId="4" borderId="0" xfId="5" applyNumberFormat="1" applyFont="1" applyFill="1" applyAlignment="1">
      <alignment horizontal="right"/>
    </xf>
    <xf numFmtId="0" fontId="13" fillId="0" borderId="0" xfId="0" applyFont="1"/>
    <xf numFmtId="0" fontId="11" fillId="0" borderId="0" xfId="0" applyFont="1" applyAlignment="1">
      <alignment horizontal="left" indent="3"/>
    </xf>
    <xf numFmtId="167" fontId="14" fillId="0" borderId="0" xfId="1" applyNumberFormat="1" applyFont="1" applyFill="1" applyBorder="1" applyAlignment="1">
      <alignment horizontal="right"/>
    </xf>
    <xf numFmtId="0" fontId="15" fillId="0" borderId="0" xfId="0" applyFont="1"/>
    <xf numFmtId="167" fontId="16" fillId="0" borderId="0" xfId="1" applyNumberFormat="1" applyFont="1" applyFill="1" applyBorder="1" applyAlignment="1">
      <alignment horizontal="right"/>
    </xf>
    <xf numFmtId="0" fontId="14" fillId="0" borderId="0" xfId="0" applyFont="1" applyAlignment="1">
      <alignment horizontal="left" indent="4"/>
    </xf>
    <xf numFmtId="37" fontId="17" fillId="0" borderId="0" xfId="5" applyNumberFormat="1" applyFont="1"/>
    <xf numFmtId="37" fontId="18" fillId="0" borderId="0" xfId="5" applyNumberFormat="1" applyFont="1"/>
    <xf numFmtId="0" fontId="14" fillId="0" borderId="0" xfId="0" applyFont="1" applyAlignment="1">
      <alignment horizontal="left" indent="1"/>
    </xf>
    <xf numFmtId="0" fontId="11" fillId="0" borderId="0" xfId="0" applyFont="1" applyAlignment="1">
      <alignment horizontal="left" indent="1"/>
    </xf>
    <xf numFmtId="167" fontId="11" fillId="0" borderId="0" xfId="1" applyNumberFormat="1" applyFont="1" applyFill="1" applyBorder="1" applyAlignment="1">
      <alignment horizontal="right"/>
    </xf>
    <xf numFmtId="0" fontId="14" fillId="0" borderId="0" xfId="0" applyFont="1" applyAlignment="1">
      <alignment horizontal="left" indent="2"/>
    </xf>
    <xf numFmtId="167" fontId="19" fillId="0" borderId="0" xfId="1" applyNumberFormat="1" applyFont="1" applyFill="1" applyBorder="1" applyAlignment="1">
      <alignment horizontal="right"/>
    </xf>
    <xf numFmtId="0" fontId="14" fillId="0" borderId="0" xfId="0" applyFont="1" applyAlignment="1">
      <alignment horizontal="right"/>
    </xf>
    <xf numFmtId="167" fontId="14" fillId="0" borderId="0" xfId="0" applyNumberFormat="1" applyFont="1" applyAlignment="1">
      <alignment horizontal="right"/>
    </xf>
    <xf numFmtId="0" fontId="11" fillId="4" borderId="0" xfId="0" applyFont="1" applyFill="1" applyAlignment="1">
      <alignment horizontal="left" indent="1"/>
    </xf>
    <xf numFmtId="166" fontId="11" fillId="4" borderId="0" xfId="2" applyNumberFormat="1" applyFont="1" applyFill="1" applyBorder="1" applyAlignment="1">
      <alignment horizontal="right"/>
    </xf>
    <xf numFmtId="0" fontId="15" fillId="0" borderId="0" xfId="0" applyFont="1" applyAlignment="1">
      <alignment horizontal="right"/>
    </xf>
    <xf numFmtId="167" fontId="15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167" fontId="8" fillId="0" borderId="0" xfId="0" applyNumberFormat="1" applyFont="1" applyAlignment="1">
      <alignment horizontal="right"/>
    </xf>
    <xf numFmtId="0" fontId="7" fillId="0" borderId="0" xfId="0" applyFont="1"/>
    <xf numFmtId="17" fontId="9" fillId="0" borderId="0" xfId="0" applyNumberFormat="1" applyFont="1" applyAlignment="1">
      <alignment horizontal="center"/>
    </xf>
    <xf numFmtId="17" fontId="9" fillId="3" borderId="0" xfId="0" applyNumberFormat="1" applyFont="1" applyFill="1" applyAlignment="1">
      <alignment horizontal="center"/>
    </xf>
    <xf numFmtId="17" fontId="9" fillId="3" borderId="0" xfId="0" quotePrefix="1" applyNumberFormat="1" applyFont="1" applyFill="1" applyAlignment="1">
      <alignment horizontal="center"/>
    </xf>
    <xf numFmtId="0" fontId="9" fillId="3" borderId="0" xfId="0" quotePrefix="1" applyFont="1" applyFill="1" applyAlignment="1">
      <alignment horizontal="center"/>
    </xf>
    <xf numFmtId="0" fontId="23" fillId="0" borderId="0" xfId="0" applyFont="1"/>
    <xf numFmtId="167" fontId="11" fillId="4" borderId="0" xfId="1" applyNumberFormat="1" applyFont="1" applyFill="1" applyBorder="1" applyAlignment="1">
      <alignment horizontal="center"/>
    </xf>
    <xf numFmtId="49" fontId="14" fillId="0" borderId="0" xfId="0" applyNumberFormat="1" applyFont="1"/>
    <xf numFmtId="0" fontId="11" fillId="0" borderId="0" xfId="0" applyFont="1" applyAlignment="1">
      <alignment horizontal="left" indent="2"/>
    </xf>
    <xf numFmtId="167" fontId="11" fillId="0" borderId="0" xfId="1" applyNumberFormat="1" applyFont="1" applyFill="1" applyBorder="1" applyAlignment="1">
      <alignment horizontal="center"/>
    </xf>
    <xf numFmtId="0" fontId="14" fillId="0" borderId="0" xfId="0" applyFont="1" applyAlignment="1">
      <alignment horizontal="left" indent="3"/>
    </xf>
    <xf numFmtId="167" fontId="14" fillId="0" borderId="0" xfId="1" applyNumberFormat="1" applyFont="1" applyFill="1" applyBorder="1" applyAlignment="1">
      <alignment horizontal="center"/>
    </xf>
    <xf numFmtId="49" fontId="11" fillId="0" borderId="0" xfId="0" applyNumberFormat="1" applyFont="1"/>
    <xf numFmtId="0" fontId="14" fillId="0" borderId="0" xfId="0" applyFont="1"/>
    <xf numFmtId="165" fontId="4" fillId="0" borderId="0" xfId="1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165" fontId="24" fillId="2" borderId="0" xfId="1" applyNumberFormat="1" applyFont="1" applyFill="1" applyBorder="1" applyAlignment="1">
      <alignment vertical="center"/>
    </xf>
    <xf numFmtId="0" fontId="24" fillId="2" borderId="0" xfId="0" applyFont="1" applyFill="1" applyAlignment="1">
      <alignment vertical="center"/>
    </xf>
    <xf numFmtId="165" fontId="9" fillId="0" borderId="0" xfId="1" applyNumberFormat="1" applyFont="1" applyFill="1" applyBorder="1" applyAlignment="1">
      <alignment horizontal="center"/>
    </xf>
    <xf numFmtId="1" fontId="9" fillId="0" borderId="0" xfId="1" applyNumberFormat="1" applyFont="1" applyFill="1" applyBorder="1" applyAlignment="1">
      <alignment horizontal="center"/>
    </xf>
    <xf numFmtId="0" fontId="9" fillId="0" borderId="0" xfId="0" applyFont="1"/>
    <xf numFmtId="0" fontId="11" fillId="4" borderId="0" xfId="0" applyFont="1" applyFill="1"/>
    <xf numFmtId="0" fontId="11" fillId="0" borderId="0" xfId="0" applyFont="1"/>
    <xf numFmtId="0" fontId="14" fillId="0" borderId="0" xfId="6" applyFont="1" applyAlignment="1">
      <alignment horizontal="left" vertical="center" indent="1"/>
    </xf>
    <xf numFmtId="0" fontId="11" fillId="4" borderId="0" xfId="4" applyFont="1" applyFill="1" applyAlignment="1">
      <alignment vertical="center"/>
    </xf>
    <xf numFmtId="0" fontId="25" fillId="5" borderId="0" xfId="4" applyFont="1" applyFill="1" applyAlignment="1">
      <alignment vertical="center"/>
    </xf>
    <xf numFmtId="0" fontId="25" fillId="5" borderId="0" xfId="6" applyFont="1" applyFill="1" applyAlignment="1">
      <alignment vertical="center"/>
    </xf>
    <xf numFmtId="167" fontId="25" fillId="5" borderId="0" xfId="1" applyNumberFormat="1" applyFont="1" applyFill="1" applyBorder="1" applyAlignment="1">
      <alignment horizontal="center"/>
    </xf>
    <xf numFmtId="167" fontId="25" fillId="5" borderId="0" xfId="1" applyNumberFormat="1" applyFont="1" applyFill="1" applyBorder="1" applyAlignment="1">
      <alignment horizontal="center" vertical="center"/>
    </xf>
    <xf numFmtId="0" fontId="11" fillId="0" borderId="0" xfId="4" applyFont="1" applyAlignment="1">
      <alignment vertical="center"/>
    </xf>
    <xf numFmtId="167" fontId="11" fillId="0" borderId="0" xfId="0" applyNumberFormat="1" applyFont="1" applyAlignment="1">
      <alignment horizontal="center"/>
    </xf>
    <xf numFmtId="167" fontId="14" fillId="0" borderId="0" xfId="0" applyNumberFormat="1" applyFont="1" applyAlignment="1">
      <alignment horizontal="center"/>
    </xf>
    <xf numFmtId="0" fontId="11" fillId="0" borderId="0" xfId="6" applyFont="1" applyAlignment="1">
      <alignment vertical="center"/>
    </xf>
    <xf numFmtId="165" fontId="15" fillId="0" borderId="0" xfId="1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167" fontId="15" fillId="0" borderId="0" xfId="0" applyNumberFormat="1" applyFont="1"/>
    <xf numFmtId="2" fontId="14" fillId="0" borderId="0" xfId="1" applyNumberFormat="1" applyFont="1" applyFill="1" applyBorder="1" applyAlignment="1">
      <alignment horizontal="center"/>
    </xf>
    <xf numFmtId="165" fontId="24" fillId="2" borderId="0" xfId="1" applyNumberFormat="1" applyFont="1" applyFill="1" applyBorder="1" applyAlignment="1">
      <alignment horizontal="right" vertical="center"/>
    </xf>
    <xf numFmtId="0" fontId="24" fillId="2" borderId="0" xfId="0" applyFont="1" applyFill="1" applyAlignment="1">
      <alignment horizontal="right" vertical="center"/>
    </xf>
    <xf numFmtId="0" fontId="26" fillId="2" borderId="0" xfId="0" applyFont="1" applyFill="1" applyAlignment="1">
      <alignment horizontal="right" vertical="center"/>
    </xf>
    <xf numFmtId="0" fontId="24" fillId="0" borderId="0" xfId="0" applyFont="1" applyAlignment="1">
      <alignment vertical="center"/>
    </xf>
    <xf numFmtId="0" fontId="9" fillId="0" borderId="0" xfId="0" applyFont="1" applyAlignment="1">
      <alignment horizontal="right" vertical="center" wrapText="1"/>
    </xf>
    <xf numFmtId="0" fontId="9" fillId="0" borderId="0" xfId="0" applyFont="1" applyAlignment="1">
      <alignment wrapText="1"/>
    </xf>
    <xf numFmtId="0" fontId="27" fillId="0" borderId="0" xfId="0" applyFont="1" applyAlignment="1">
      <alignment horizontal="left" indent="2"/>
    </xf>
    <xf numFmtId="165" fontId="27" fillId="0" borderId="0" xfId="3" applyNumberFormat="1" applyFont="1" applyFill="1" applyBorder="1" applyAlignment="1">
      <alignment horizontal="right"/>
    </xf>
    <xf numFmtId="0" fontId="28" fillId="6" borderId="0" xfId="0" applyFont="1" applyFill="1"/>
    <xf numFmtId="165" fontId="28" fillId="6" borderId="0" xfId="3" applyNumberFormat="1" applyFont="1" applyFill="1" applyBorder="1" applyAlignment="1">
      <alignment horizontal="right"/>
    </xf>
    <xf numFmtId="166" fontId="27" fillId="0" borderId="0" xfId="2" applyNumberFormat="1" applyFont="1" applyFill="1" applyBorder="1" applyAlignment="1">
      <alignment horizontal="right"/>
    </xf>
    <xf numFmtId="0" fontId="29" fillId="0" borderId="0" xfId="0" applyFont="1"/>
    <xf numFmtId="0" fontId="30" fillId="0" borderId="0" xfId="0" applyFont="1"/>
    <xf numFmtId="0" fontId="27" fillId="0" borderId="0" xfId="0" applyFont="1"/>
    <xf numFmtId="165" fontId="28" fillId="0" borderId="0" xfId="3" applyNumberFormat="1" applyFont="1" applyFill="1" applyBorder="1" applyAlignment="1">
      <alignment horizontal="right"/>
    </xf>
    <xf numFmtId="166" fontId="28" fillId="0" borderId="0" xfId="2" applyNumberFormat="1" applyFont="1" applyFill="1" applyBorder="1" applyAlignment="1">
      <alignment horizontal="right"/>
    </xf>
    <xf numFmtId="0" fontId="28" fillId="0" borderId="0" xfId="0" applyFont="1"/>
    <xf numFmtId="0" fontId="28" fillId="4" borderId="0" xfId="5" applyFont="1" applyFill="1" applyAlignment="1">
      <alignment horizontal="left"/>
    </xf>
    <xf numFmtId="165" fontId="27" fillId="0" borderId="0" xfId="4" applyNumberFormat="1" applyFont="1" applyAlignment="1">
      <alignment horizontal="right"/>
    </xf>
    <xf numFmtId="165" fontId="28" fillId="0" borderId="0" xfId="4" applyNumberFormat="1" applyFont="1" applyAlignment="1">
      <alignment horizontal="right"/>
    </xf>
    <xf numFmtId="165" fontId="14" fillId="0" borderId="0" xfId="1" applyNumberFormat="1" applyFont="1" applyFill="1" applyBorder="1" applyAlignment="1">
      <alignment horizontal="right"/>
    </xf>
    <xf numFmtId="166" fontId="14" fillId="0" borderId="0" xfId="2" applyNumberFormat="1" applyFont="1" applyFill="1" applyBorder="1" applyAlignment="1">
      <alignment horizontal="right"/>
    </xf>
    <xf numFmtId="0" fontId="31" fillId="0" borderId="0" xfId="0" applyFont="1"/>
    <xf numFmtId="165" fontId="32" fillId="0" borderId="0" xfId="4" applyNumberFormat="1" applyFont="1" applyAlignment="1">
      <alignment horizontal="right"/>
    </xf>
    <xf numFmtId="0" fontId="32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2" fillId="0" borderId="0" xfId="4" applyFont="1" applyAlignment="1">
      <alignment horizontal="right"/>
    </xf>
    <xf numFmtId="0" fontId="35" fillId="0" borderId="0" xfId="0" applyFont="1" applyAlignment="1">
      <alignment horizontal="right"/>
    </xf>
    <xf numFmtId="165" fontId="32" fillId="0" borderId="0" xfId="3" applyNumberFormat="1" applyFont="1" applyAlignment="1">
      <alignment horizontal="right"/>
    </xf>
    <xf numFmtId="165" fontId="33" fillId="6" borderId="0" xfId="3" applyNumberFormat="1" applyFont="1" applyFill="1" applyAlignment="1">
      <alignment horizontal="right"/>
    </xf>
    <xf numFmtId="166" fontId="32" fillId="0" borderId="0" xfId="2" applyNumberFormat="1" applyFont="1" applyAlignment="1">
      <alignment horizontal="right"/>
    </xf>
    <xf numFmtId="165" fontId="32" fillId="0" borderId="0" xfId="1" applyNumberFormat="1" applyFont="1" applyAlignment="1">
      <alignment horizontal="right"/>
    </xf>
    <xf numFmtId="165" fontId="33" fillId="0" borderId="0" xfId="3" applyNumberFormat="1" applyFont="1" applyAlignment="1">
      <alignment horizontal="right"/>
    </xf>
    <xf numFmtId="166" fontId="33" fillId="0" borderId="0" xfId="2" applyNumberFormat="1" applyFont="1" applyAlignment="1">
      <alignment horizontal="right"/>
    </xf>
    <xf numFmtId="10" fontId="32" fillId="0" borderId="0" xfId="2" applyNumberFormat="1" applyFont="1" applyAlignment="1">
      <alignment horizontal="right"/>
    </xf>
    <xf numFmtId="164" fontId="32" fillId="0" borderId="0" xfId="1" applyNumberFormat="1" applyFont="1" applyAlignment="1">
      <alignment horizontal="right"/>
    </xf>
    <xf numFmtId="0" fontId="36" fillId="0" borderId="0" xfId="0" applyFont="1" applyAlignment="1">
      <alignment wrapText="1"/>
    </xf>
    <xf numFmtId="167" fontId="16" fillId="0" borderId="0" xfId="1" applyNumberFormat="1" applyFont="1" applyAlignment="1">
      <alignment horizontal="right"/>
    </xf>
    <xf numFmtId="168" fontId="28" fillId="6" borderId="0" xfId="3" applyNumberFormat="1" applyFont="1" applyFill="1" applyBorder="1" applyAlignment="1">
      <alignment horizontal="center"/>
    </xf>
    <xf numFmtId="165" fontId="0" fillId="0" borderId="0" xfId="0" applyNumberFormat="1"/>
    <xf numFmtId="0" fontId="5" fillId="2" borderId="1" xfId="0" applyFont="1" applyFill="1" applyBorder="1" applyAlignment="1">
      <alignment horizontal="left" vertical="center" wrapText="1" indent="1"/>
    </xf>
    <xf numFmtId="0" fontId="6" fillId="2" borderId="2" xfId="0" applyFont="1" applyFill="1" applyBorder="1" applyAlignment="1">
      <alignment horizontal="left" vertical="center" wrapText="1" indent="1"/>
    </xf>
    <xf numFmtId="0" fontId="9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21" fillId="0" borderId="0" xfId="0" applyFont="1" applyAlignment="1">
      <alignment horizontal="left" vertical="top"/>
    </xf>
    <xf numFmtId="0" fontId="6" fillId="2" borderId="3" xfId="0" applyFont="1" applyFill="1" applyBorder="1" applyAlignment="1">
      <alignment horizontal="left" vertical="center" wrapText="1" indent="1"/>
    </xf>
    <xf numFmtId="0" fontId="9" fillId="0" borderId="0" xfId="0" applyFont="1" applyAlignment="1">
      <alignment horizontal="left"/>
    </xf>
    <xf numFmtId="0" fontId="2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27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left" wrapText="1" indent="1"/>
    </xf>
    <xf numFmtId="0" fontId="6" fillId="2" borderId="2" xfId="0" applyFont="1" applyFill="1" applyBorder="1" applyAlignment="1">
      <alignment horizontal="left" wrapText="1" indent="1"/>
    </xf>
    <xf numFmtId="165" fontId="33" fillId="0" borderId="0" xfId="3" applyNumberFormat="1" applyFont="1" applyFill="1" applyAlignment="1">
      <alignment horizontal="right"/>
    </xf>
    <xf numFmtId="166" fontId="34" fillId="0" borderId="0" xfId="3" applyNumberFormat="1" applyFont="1" applyFill="1" applyAlignment="1">
      <alignment horizontal="right"/>
    </xf>
  </cellXfs>
  <cellStyles count="7">
    <cellStyle name="Normal" xfId="0" builtinId="0"/>
    <cellStyle name="Normal 2 2" xfId="5" xr:uid="{42330281-8CCD-4C04-942B-9FCC12F9B249}"/>
    <cellStyle name="Normal 3" xfId="4" xr:uid="{F3A327E9-C5E3-48C7-A525-CE55CD0FD11C}"/>
    <cellStyle name="Normal 3 2" xfId="6" xr:uid="{5B2B4AB7-AD13-4B29-93FA-ACD5F4960A16}"/>
    <cellStyle name="Porcentagem" xfId="2" builtinId="5"/>
    <cellStyle name="Vírgula" xfId="1" builtinId="3"/>
    <cellStyle name="Vírgula 3" xfId="3" xr:uid="{074798A0-A6C3-470D-9C93-A14B1678F3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DE6D9-2D6F-4559-BFBE-C744F54A77DC}">
  <dimension ref="A1:AV9"/>
  <sheetViews>
    <sheetView showGridLines="0" zoomScaleNormal="100" workbookViewId="0">
      <pane xSplit="2" ySplit="1" topLeftCell="AJ2" activePane="bottomRight" state="frozen"/>
      <selection pane="topRight" activeCell="C1" sqref="C1"/>
      <selection pane="bottomLeft" activeCell="A2" sqref="A2"/>
      <selection pane="bottomRight" activeCell="AO22" sqref="AO22"/>
    </sheetView>
  </sheetViews>
  <sheetFormatPr defaultRowHeight="14.4"/>
  <cols>
    <col min="1" max="2" width="49.6640625" customWidth="1"/>
    <col min="3" max="6" width="8.6640625" bestFit="1" customWidth="1"/>
    <col min="7" max="8" width="8.77734375" bestFit="1" customWidth="1"/>
    <col min="9" max="24" width="8.6640625" bestFit="1" customWidth="1"/>
    <col min="25" max="40" width="10.21875" bestFit="1" customWidth="1"/>
    <col min="41" max="41" width="10.44140625" bestFit="1" customWidth="1"/>
  </cols>
  <sheetData>
    <row r="1" spans="1:48" s="15" customFormat="1" ht="78" customHeight="1">
      <c r="A1" s="110" t="s">
        <v>0</v>
      </c>
      <c r="B1" s="111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49"/>
      <c r="T1" s="49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117"/>
      <c r="AU1" s="117"/>
      <c r="AV1" s="117"/>
    </row>
    <row r="2" spans="1:48" s="15" customFormat="1" ht="16.2">
      <c r="A2" s="116" t="s">
        <v>457</v>
      </c>
      <c r="B2" s="116"/>
      <c r="C2" s="5">
        <v>2016</v>
      </c>
      <c r="D2" s="5" t="s">
        <v>6</v>
      </c>
      <c r="E2" s="5" t="s">
        <v>7</v>
      </c>
      <c r="F2" s="5" t="s">
        <v>8</v>
      </c>
      <c r="G2" s="5">
        <v>2017</v>
      </c>
      <c r="H2" s="5" t="s">
        <v>10</v>
      </c>
      <c r="I2" s="51" t="s">
        <v>11</v>
      </c>
      <c r="J2" s="51" t="s">
        <v>12</v>
      </c>
      <c r="K2" s="52">
        <v>2018</v>
      </c>
      <c r="L2" s="51" t="s">
        <v>14</v>
      </c>
      <c r="M2" s="51" t="s">
        <v>16</v>
      </c>
      <c r="N2" s="51" t="s">
        <v>18</v>
      </c>
      <c r="O2" s="51" t="s">
        <v>20</v>
      </c>
      <c r="P2" s="51" t="s">
        <v>22</v>
      </c>
      <c r="Q2" s="51" t="s">
        <v>24</v>
      </c>
      <c r="R2" s="51" t="s">
        <v>26</v>
      </c>
      <c r="S2" s="51" t="s">
        <v>28</v>
      </c>
      <c r="T2" s="51" t="s">
        <v>30</v>
      </c>
      <c r="U2" s="51" t="s">
        <v>32</v>
      </c>
      <c r="V2" s="51" t="s">
        <v>34</v>
      </c>
      <c r="W2" s="51" t="s">
        <v>36</v>
      </c>
      <c r="X2" s="51" t="s">
        <v>38</v>
      </c>
      <c r="Y2" s="51" t="s">
        <v>40</v>
      </c>
      <c r="Z2" s="51" t="s">
        <v>42</v>
      </c>
      <c r="AA2" s="51" t="s">
        <v>44</v>
      </c>
      <c r="AB2" s="51" t="s">
        <v>46</v>
      </c>
      <c r="AC2" s="51" t="s">
        <v>48</v>
      </c>
      <c r="AD2" s="51" t="s">
        <v>50</v>
      </c>
      <c r="AE2" s="51" t="s">
        <v>52</v>
      </c>
      <c r="AF2" s="51" t="s">
        <v>55</v>
      </c>
      <c r="AG2" s="51" t="s">
        <v>57</v>
      </c>
      <c r="AH2" s="51" t="s">
        <v>59</v>
      </c>
      <c r="AI2" s="51" t="s">
        <v>61</v>
      </c>
      <c r="AJ2" s="51" t="s">
        <v>468</v>
      </c>
      <c r="AK2" s="51" t="s">
        <v>475</v>
      </c>
      <c r="AL2" s="51" t="s">
        <v>485</v>
      </c>
      <c r="AM2" s="51" t="s">
        <v>490</v>
      </c>
      <c r="AN2" s="51" t="s">
        <v>497</v>
      </c>
      <c r="AO2" s="51" t="s">
        <v>501</v>
      </c>
    </row>
    <row r="3" spans="1:48" s="53" customFormat="1" ht="16.2">
      <c r="A3" s="116" t="s">
        <v>456</v>
      </c>
      <c r="B3" s="116"/>
      <c r="C3" s="5">
        <v>2016</v>
      </c>
      <c r="D3" s="5" t="s">
        <v>69</v>
      </c>
      <c r="E3" s="5" t="s">
        <v>70</v>
      </c>
      <c r="F3" s="5" t="s">
        <v>71</v>
      </c>
      <c r="G3" s="5">
        <v>2017</v>
      </c>
      <c r="H3" s="5" t="s">
        <v>73</v>
      </c>
      <c r="I3" s="5" t="s">
        <v>74</v>
      </c>
      <c r="J3" s="5" t="s">
        <v>75</v>
      </c>
      <c r="K3" s="5">
        <v>2018</v>
      </c>
      <c r="L3" s="5" t="s">
        <v>77</v>
      </c>
      <c r="M3" s="51" t="s">
        <v>79</v>
      </c>
      <c r="N3" s="51" t="s">
        <v>81</v>
      </c>
      <c r="O3" s="51" t="s">
        <v>83</v>
      </c>
      <c r="P3" s="51" t="s">
        <v>85</v>
      </c>
      <c r="Q3" s="51" t="s">
        <v>87</v>
      </c>
      <c r="R3" s="51" t="s">
        <v>89</v>
      </c>
      <c r="S3" s="51" t="s">
        <v>91</v>
      </c>
      <c r="T3" s="51" t="s">
        <v>93</v>
      </c>
      <c r="U3" s="51" t="s">
        <v>95</v>
      </c>
      <c r="V3" s="51" t="s">
        <v>97</v>
      </c>
      <c r="W3" s="51" t="s">
        <v>99</v>
      </c>
      <c r="X3" s="51" t="s">
        <v>101</v>
      </c>
      <c r="Y3" s="51" t="s">
        <v>103</v>
      </c>
      <c r="Z3" s="51" t="s">
        <v>105</v>
      </c>
      <c r="AA3" s="51" t="s">
        <v>107</v>
      </c>
      <c r="AB3" s="51" t="s">
        <v>109</v>
      </c>
      <c r="AC3" s="51" t="s">
        <v>111</v>
      </c>
      <c r="AD3" s="51" t="s">
        <v>113</v>
      </c>
      <c r="AE3" s="51" t="s">
        <v>115</v>
      </c>
      <c r="AF3" s="51" t="s">
        <v>118</v>
      </c>
      <c r="AG3" s="51" t="s">
        <v>120</v>
      </c>
      <c r="AH3" s="51" t="s">
        <v>122</v>
      </c>
      <c r="AI3" s="51" t="s">
        <v>124</v>
      </c>
      <c r="AJ3" s="51" t="s">
        <v>469</v>
      </c>
      <c r="AK3" s="51" t="s">
        <v>474</v>
      </c>
      <c r="AL3" s="51" t="s">
        <v>486</v>
      </c>
      <c r="AM3" s="51" t="s">
        <v>491</v>
      </c>
      <c r="AN3" s="51" t="s">
        <v>498</v>
      </c>
      <c r="AO3" s="51" t="s">
        <v>502</v>
      </c>
    </row>
    <row r="4" spans="1:48">
      <c r="A4" s="78" t="s">
        <v>322</v>
      </c>
      <c r="B4" s="78" t="s">
        <v>323</v>
      </c>
      <c r="C4" s="79">
        <v>607973</v>
      </c>
      <c r="D4" s="79">
        <v>577040</v>
      </c>
      <c r="E4" s="79">
        <v>542084</v>
      </c>
      <c r="F4" s="79">
        <v>523406</v>
      </c>
      <c r="G4" s="79">
        <v>485707</v>
      </c>
      <c r="H4" s="79">
        <v>458300</v>
      </c>
      <c r="I4" s="79">
        <v>427155</v>
      </c>
      <c r="J4" s="79">
        <v>409929</v>
      </c>
      <c r="K4" s="79">
        <v>279113</v>
      </c>
      <c r="L4" s="79">
        <v>164291</v>
      </c>
      <c r="M4" s="79">
        <v>150245</v>
      </c>
      <c r="N4" s="79">
        <v>132770</v>
      </c>
      <c r="O4" s="79">
        <v>519870</v>
      </c>
      <c r="P4" s="79">
        <v>691373</v>
      </c>
      <c r="Q4" s="79">
        <v>932779</v>
      </c>
      <c r="R4" s="79">
        <v>937849</v>
      </c>
      <c r="S4" s="79">
        <v>830776</v>
      </c>
      <c r="T4" s="79">
        <v>826419</v>
      </c>
      <c r="U4" s="79">
        <v>825023</v>
      </c>
      <c r="V4" s="79">
        <v>832677</v>
      </c>
      <c r="W4" s="79">
        <v>790270</v>
      </c>
      <c r="X4" s="79">
        <v>798111</v>
      </c>
      <c r="Y4" s="79">
        <v>1055129</v>
      </c>
      <c r="Z4" s="79">
        <v>1077977</v>
      </c>
      <c r="AA4" s="79">
        <v>1013559</v>
      </c>
      <c r="AB4" s="79">
        <v>1098616</v>
      </c>
      <c r="AC4" s="79">
        <v>1163482</v>
      </c>
      <c r="AD4" s="79">
        <v>1152641</v>
      </c>
      <c r="AE4" s="79">
        <v>1116814</v>
      </c>
      <c r="AF4" s="79">
        <v>1791378</v>
      </c>
      <c r="AG4" s="79">
        <v>1569387</v>
      </c>
      <c r="AH4" s="79">
        <v>1522383</v>
      </c>
      <c r="AI4" s="79">
        <v>1298677</v>
      </c>
      <c r="AJ4" s="79">
        <v>1118605</v>
      </c>
      <c r="AK4" s="79">
        <v>1121237</v>
      </c>
      <c r="AL4" s="79">
        <v>1108801</v>
      </c>
      <c r="AM4" s="79">
        <v>1257455</v>
      </c>
      <c r="AN4" s="79">
        <v>1246384</v>
      </c>
      <c r="AO4" s="79">
        <v>1545074</v>
      </c>
    </row>
    <row r="5" spans="1:48">
      <c r="A5" s="23" t="s">
        <v>324</v>
      </c>
      <c r="B5" s="23" t="s">
        <v>459</v>
      </c>
      <c r="C5" s="44">
        <v>332676</v>
      </c>
      <c r="D5" s="44">
        <v>213756</v>
      </c>
      <c r="E5" s="44">
        <v>180680</v>
      </c>
      <c r="F5" s="44">
        <v>302898</v>
      </c>
      <c r="G5" s="44">
        <v>1189530</v>
      </c>
      <c r="H5" s="44">
        <v>1091775</v>
      </c>
      <c r="I5" s="44">
        <v>647303</v>
      </c>
      <c r="J5" s="44">
        <v>643722.48135999998</v>
      </c>
      <c r="K5" s="44">
        <v>600460</v>
      </c>
      <c r="L5" s="44">
        <v>332067</v>
      </c>
      <c r="M5" s="44">
        <v>261740</v>
      </c>
      <c r="N5" s="44">
        <v>167501</v>
      </c>
      <c r="O5" s="44">
        <v>592326</v>
      </c>
      <c r="P5" s="44">
        <v>466835</v>
      </c>
      <c r="Q5" s="44">
        <v>554498</v>
      </c>
      <c r="R5" s="44">
        <v>446072</v>
      </c>
      <c r="S5" s="44">
        <v>795513</v>
      </c>
      <c r="T5" s="44">
        <v>615555</v>
      </c>
      <c r="U5" s="44">
        <v>506963</v>
      </c>
      <c r="V5" s="44">
        <v>485766</v>
      </c>
      <c r="W5" s="44">
        <v>450808</v>
      </c>
      <c r="X5" s="44">
        <v>380184</v>
      </c>
      <c r="Y5" s="44">
        <v>563889</v>
      </c>
      <c r="Z5" s="44">
        <v>548661</v>
      </c>
      <c r="AA5" s="44">
        <v>519133</v>
      </c>
      <c r="AB5" s="44">
        <v>457109</v>
      </c>
      <c r="AC5" s="44">
        <v>428614</v>
      </c>
      <c r="AD5" s="44">
        <v>393745</v>
      </c>
      <c r="AE5" s="44">
        <v>436579</v>
      </c>
      <c r="AF5" s="44">
        <v>969071</v>
      </c>
      <c r="AG5" s="44">
        <v>688766</v>
      </c>
      <c r="AH5" s="44">
        <v>976416</v>
      </c>
      <c r="AI5" s="44">
        <v>746248</v>
      </c>
      <c r="AJ5" s="44">
        <v>375529</v>
      </c>
      <c r="AK5" s="44">
        <v>254575</v>
      </c>
      <c r="AL5" s="44">
        <v>341119</v>
      </c>
      <c r="AM5" s="44">
        <v>578404</v>
      </c>
      <c r="AN5" s="44">
        <v>299304</v>
      </c>
      <c r="AO5" s="44">
        <v>368545</v>
      </c>
    </row>
    <row r="6" spans="1:48">
      <c r="A6" s="23" t="s">
        <v>325</v>
      </c>
      <c r="B6" s="23" t="s">
        <v>460</v>
      </c>
      <c r="C6" s="44">
        <v>275297</v>
      </c>
      <c r="D6" s="44">
        <v>363284</v>
      </c>
      <c r="E6" s="44">
        <v>361404</v>
      </c>
      <c r="F6" s="44">
        <v>220508</v>
      </c>
      <c r="G6" s="44">
        <v>-703823</v>
      </c>
      <c r="H6" s="44">
        <v>-633475</v>
      </c>
      <c r="I6" s="44">
        <v>-220148</v>
      </c>
      <c r="J6" s="44">
        <v>-233793.48135999998</v>
      </c>
      <c r="K6" s="44">
        <v>-321347</v>
      </c>
      <c r="L6" s="44">
        <v>-167776</v>
      </c>
      <c r="M6" s="44">
        <v>-111495</v>
      </c>
      <c r="N6" s="44">
        <v>-34731</v>
      </c>
      <c r="O6" s="44">
        <v>-72456</v>
      </c>
      <c r="P6" s="44">
        <v>224538</v>
      </c>
      <c r="Q6" s="44">
        <v>378281</v>
      </c>
      <c r="R6" s="44">
        <v>491777</v>
      </c>
      <c r="S6" s="44">
        <v>35263</v>
      </c>
      <c r="T6" s="44">
        <v>210864</v>
      </c>
      <c r="U6" s="44">
        <v>318060</v>
      </c>
      <c r="V6" s="44">
        <v>346911</v>
      </c>
      <c r="W6" s="44">
        <v>339462</v>
      </c>
      <c r="X6" s="44">
        <v>417927</v>
      </c>
      <c r="Y6" s="44">
        <v>491240</v>
      </c>
      <c r="Z6" s="44">
        <v>529316</v>
      </c>
      <c r="AA6" s="44">
        <v>494426</v>
      </c>
      <c r="AB6" s="44">
        <v>641507</v>
      </c>
      <c r="AC6" s="44">
        <v>734868</v>
      </c>
      <c r="AD6" s="44">
        <v>758896</v>
      </c>
      <c r="AE6" s="44">
        <v>680235</v>
      </c>
      <c r="AF6" s="44">
        <v>822307</v>
      </c>
      <c r="AG6" s="44">
        <v>880621</v>
      </c>
      <c r="AH6" s="44">
        <v>545967</v>
      </c>
      <c r="AI6" s="44">
        <v>552429</v>
      </c>
      <c r="AJ6" s="44">
        <v>743076</v>
      </c>
      <c r="AK6" s="44">
        <v>866662</v>
      </c>
      <c r="AL6" s="44">
        <v>767682</v>
      </c>
      <c r="AM6" s="44">
        <v>679050.99999999988</v>
      </c>
      <c r="AN6" s="44">
        <v>947080</v>
      </c>
      <c r="AO6" s="44">
        <v>1176529</v>
      </c>
    </row>
    <row r="7" spans="1:48">
      <c r="A7" s="23" t="s">
        <v>462</v>
      </c>
      <c r="B7" s="23" t="s">
        <v>461</v>
      </c>
      <c r="C7" s="44"/>
      <c r="D7" s="44">
        <v>139561</v>
      </c>
      <c r="E7" s="44">
        <v>161449</v>
      </c>
      <c r="F7" s="44">
        <v>183148</v>
      </c>
      <c r="G7" s="44">
        <v>210225</v>
      </c>
      <c r="H7" s="44">
        <v>221887</v>
      </c>
      <c r="I7" s="44">
        <v>219304</v>
      </c>
      <c r="J7" s="44">
        <v>245857</v>
      </c>
      <c r="K7" s="44">
        <v>287954</v>
      </c>
      <c r="L7" s="44">
        <v>337608</v>
      </c>
      <c r="M7" s="44">
        <v>318759.84892999998</v>
      </c>
      <c r="N7" s="44">
        <v>323588.64326000004</v>
      </c>
      <c r="O7" s="44">
        <v>330291.90947999997</v>
      </c>
      <c r="P7" s="44">
        <v>254474.90976999997</v>
      </c>
      <c r="Q7" s="44">
        <v>78540.06054999998</v>
      </c>
      <c r="R7" s="44">
        <v>-33461.733780000039</v>
      </c>
      <c r="S7" s="44">
        <v>-133851</v>
      </c>
      <c r="T7" s="44">
        <v>-187715.32003</v>
      </c>
      <c r="U7" s="44">
        <v>-104244.78552</v>
      </c>
      <c r="V7" s="44">
        <v>-35512.458690000007</v>
      </c>
      <c r="W7" s="44">
        <v>49716.890090000234</v>
      </c>
      <c r="X7" s="44">
        <v>170598.10179000025</v>
      </c>
      <c r="Y7" s="44">
        <v>267238.81935000024</v>
      </c>
      <c r="Z7" s="44">
        <v>300441.34878000023</v>
      </c>
      <c r="AA7" s="44">
        <v>337328.13779999997</v>
      </c>
      <c r="AB7" s="44">
        <v>345265.96384000004</v>
      </c>
      <c r="AC7" s="44">
        <v>339569.71206000005</v>
      </c>
      <c r="AD7" s="44">
        <v>336533.85580000002</v>
      </c>
      <c r="AE7" s="44">
        <v>346656.71799999999</v>
      </c>
      <c r="AF7" s="44">
        <v>366553</v>
      </c>
      <c r="AG7" s="44">
        <v>393681</v>
      </c>
      <c r="AH7" s="44">
        <v>402027</v>
      </c>
      <c r="AI7" s="44">
        <v>346287.50280999998</v>
      </c>
      <c r="AJ7" s="44">
        <v>335536.48014999996</v>
      </c>
      <c r="AK7" s="44">
        <v>346753.32977999997</v>
      </c>
      <c r="AL7" s="44">
        <v>384317.50280000002</v>
      </c>
      <c r="AM7" s="44">
        <v>462625</v>
      </c>
      <c r="AN7" s="44">
        <v>455058.99999999994</v>
      </c>
      <c r="AO7" s="44">
        <v>466840</v>
      </c>
    </row>
    <row r="8" spans="1:48">
      <c r="A8" s="78" t="s">
        <v>458</v>
      </c>
      <c r="B8" s="78" t="s">
        <v>463</v>
      </c>
      <c r="C8" s="108" t="s">
        <v>162</v>
      </c>
      <c r="D8" s="108">
        <f>D6/D7</f>
        <v>2.6030481294917633</v>
      </c>
      <c r="E8" s="108">
        <f t="shared" ref="E8:AI8" si="0">E6/E7</f>
        <v>2.2385025611803107</v>
      </c>
      <c r="F8" s="108">
        <f t="shared" si="0"/>
        <v>1.2039880315373359</v>
      </c>
      <c r="G8" s="108">
        <f t="shared" si="0"/>
        <v>-3.3479510048757284</v>
      </c>
      <c r="H8" s="108">
        <f t="shared" si="0"/>
        <v>-2.8549441833005087</v>
      </c>
      <c r="I8" s="108">
        <f t="shared" si="0"/>
        <v>-1.0038485390143363</v>
      </c>
      <c r="J8" s="108">
        <f t="shared" si="0"/>
        <v>-0.95093278352863642</v>
      </c>
      <c r="K8" s="108">
        <f t="shared" si="0"/>
        <v>-1.1159664390840203</v>
      </c>
      <c r="L8" s="108">
        <f t="shared" si="0"/>
        <v>-0.49695504845856731</v>
      </c>
      <c r="M8" s="108">
        <f t="shared" si="0"/>
        <v>-0.3497774276599197</v>
      </c>
      <c r="N8" s="108">
        <f t="shared" si="0"/>
        <v>-0.10733071361869152</v>
      </c>
      <c r="O8" s="108">
        <f t="shared" si="0"/>
        <v>-0.21936958769008963</v>
      </c>
      <c r="P8" s="108">
        <f t="shared" si="0"/>
        <v>0.88235810832172956</v>
      </c>
      <c r="Q8" s="108">
        <f t="shared" si="0"/>
        <v>4.8164083061685403</v>
      </c>
      <c r="R8" s="108">
        <f t="shared" si="0"/>
        <v>-14.696698121898674</v>
      </c>
      <c r="S8" s="108">
        <f t="shared" si="0"/>
        <v>-0.26344965670783183</v>
      </c>
      <c r="T8" s="108">
        <f t="shared" si="0"/>
        <v>-1.1233180113711574</v>
      </c>
      <c r="U8" s="108">
        <f t="shared" si="0"/>
        <v>-3.051087864140487</v>
      </c>
      <c r="V8" s="108">
        <f t="shared" si="0"/>
        <v>-9.7687125250408826</v>
      </c>
      <c r="W8" s="108">
        <f t="shared" si="0"/>
        <v>6.8279009283462289</v>
      </c>
      <c r="X8" s="108">
        <f t="shared" si="0"/>
        <v>2.4497752062590483</v>
      </c>
      <c r="Y8" s="108">
        <f t="shared" si="0"/>
        <v>1.8382059956515056</v>
      </c>
      <c r="Z8" s="108">
        <f t="shared" si="0"/>
        <v>1.7617947800773404</v>
      </c>
      <c r="AA8" s="108">
        <f t="shared" si="0"/>
        <v>1.465712297896544</v>
      </c>
      <c r="AB8" s="108">
        <f t="shared" si="0"/>
        <v>1.8580082231832189</v>
      </c>
      <c r="AC8" s="108">
        <f t="shared" si="0"/>
        <v>2.1641152726546853</v>
      </c>
      <c r="AD8" s="108">
        <f t="shared" si="0"/>
        <v>2.2550361187167072</v>
      </c>
      <c r="AE8" s="108">
        <f t="shared" si="0"/>
        <v>1.9622726596055755</v>
      </c>
      <c r="AF8" s="108">
        <f t="shared" si="0"/>
        <v>2.2433508933223845</v>
      </c>
      <c r="AG8" s="108">
        <f t="shared" si="0"/>
        <v>2.236889766079643</v>
      </c>
      <c r="AH8" s="108">
        <f t="shared" si="0"/>
        <v>1.3580356543217247</v>
      </c>
      <c r="AI8" s="108">
        <f t="shared" si="0"/>
        <v>1.5952900278445947</v>
      </c>
      <c r="AJ8" s="108">
        <v>2.2145907940257685</v>
      </c>
      <c r="AK8" s="108">
        <v>2.4993617236490842</v>
      </c>
      <c r="AL8" s="108">
        <v>1.99752026490322</v>
      </c>
      <c r="AM8" s="108">
        <v>1.4678216698189677</v>
      </c>
      <c r="AN8" s="108">
        <v>2.081224632410303</v>
      </c>
      <c r="AO8" s="108">
        <v>2.5201974980721449</v>
      </c>
    </row>
    <row r="9" spans="1:48">
      <c r="C9" s="109"/>
    </row>
  </sheetData>
  <mergeCells count="4">
    <mergeCell ref="A1:R1"/>
    <mergeCell ref="A2:B2"/>
    <mergeCell ref="A3:B3"/>
    <mergeCell ref="AT1:AV1"/>
  </mergeCells>
  <phoneticPr fontId="37" type="noConversion"/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C042C-B13C-4A40-9A6C-183DA1746955}">
  <dimension ref="A1:CI78"/>
  <sheetViews>
    <sheetView showGridLines="0" zoomScale="70" zoomScaleNormal="70" workbookViewId="0">
      <pane xSplit="2" ySplit="3" topLeftCell="BZ22" activePane="bottomRight" state="frozen"/>
      <selection pane="topRight" activeCell="C1" sqref="C1"/>
      <selection pane="bottomLeft" activeCell="A4" sqref="A4"/>
      <selection pane="bottomRight" activeCell="CO51" sqref="CO51"/>
    </sheetView>
  </sheetViews>
  <sheetFormatPr defaultColWidth="9.77734375" defaultRowHeight="14.4"/>
  <cols>
    <col min="1" max="2" width="49.88671875" style="46" customWidth="1"/>
    <col min="3" max="20" width="14.33203125" style="90" customWidth="1"/>
    <col min="21" max="71" width="14.33203125" style="25" customWidth="1"/>
    <col min="72" max="72" width="11.44140625" style="46" bestFit="1" customWidth="1"/>
    <col min="73" max="73" width="13.5546875" style="46" customWidth="1"/>
    <col min="74" max="74" width="11.44140625" style="46" bestFit="1" customWidth="1"/>
    <col min="75" max="75" width="13" style="46" customWidth="1"/>
    <col min="76" max="76" width="11.44140625" style="46" bestFit="1" customWidth="1"/>
    <col min="77" max="83" width="14.77734375" style="46" customWidth="1"/>
    <col min="84" max="87" width="12.21875" style="46" customWidth="1"/>
    <col min="88" max="16384" width="9.77734375" style="46"/>
  </cols>
  <sheetData>
    <row r="1" spans="1:87" s="73" customFormat="1" ht="77.25" customHeight="1">
      <c r="A1" s="118" t="s">
        <v>0</v>
      </c>
      <c r="B1" s="119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70"/>
      <c r="T1" s="70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1"/>
      <c r="BO1" s="71"/>
      <c r="BP1" s="71"/>
      <c r="BQ1" s="71"/>
      <c r="BR1" s="71"/>
      <c r="BS1" s="71"/>
      <c r="BT1" s="72"/>
      <c r="BU1" s="72"/>
      <c r="BV1" s="72"/>
      <c r="BW1" s="72"/>
      <c r="BX1" s="72"/>
      <c r="BY1" s="72"/>
      <c r="BZ1" s="72"/>
      <c r="CA1" s="72"/>
      <c r="CB1" s="72"/>
      <c r="CC1" s="72"/>
      <c r="CD1" s="72"/>
      <c r="CE1" s="72"/>
      <c r="CF1" s="72"/>
      <c r="CG1" s="72"/>
      <c r="CH1" s="72"/>
      <c r="CI1" s="72"/>
    </row>
    <row r="2" spans="1:87" s="75" customFormat="1" ht="39" customHeight="1">
      <c r="A2" s="121" t="s">
        <v>1</v>
      </c>
      <c r="B2" s="121"/>
      <c r="C2" s="74" t="s">
        <v>2</v>
      </c>
      <c r="D2" s="74" t="s">
        <v>3</v>
      </c>
      <c r="E2" s="74" t="s">
        <v>4</v>
      </c>
      <c r="F2" s="74" t="s">
        <v>5</v>
      </c>
      <c r="G2" s="74">
        <v>2016</v>
      </c>
      <c r="H2" s="74" t="s">
        <v>6</v>
      </c>
      <c r="I2" s="74" t="s">
        <v>7</v>
      </c>
      <c r="J2" s="74" t="s">
        <v>8</v>
      </c>
      <c r="K2" s="74" t="s">
        <v>9</v>
      </c>
      <c r="L2" s="74">
        <v>2017</v>
      </c>
      <c r="M2" s="74" t="s">
        <v>10</v>
      </c>
      <c r="N2" s="74" t="s">
        <v>11</v>
      </c>
      <c r="O2" s="74" t="s">
        <v>12</v>
      </c>
      <c r="P2" s="74" t="s">
        <v>13</v>
      </c>
      <c r="Q2" s="74">
        <v>2018</v>
      </c>
      <c r="R2" s="74" t="s">
        <v>14</v>
      </c>
      <c r="S2" s="74" t="s">
        <v>15</v>
      </c>
      <c r="T2" s="74" t="s">
        <v>16</v>
      </c>
      <c r="U2" s="74" t="s">
        <v>17</v>
      </c>
      <c r="V2" s="74" t="s">
        <v>18</v>
      </c>
      <c r="W2" s="74" t="s">
        <v>19</v>
      </c>
      <c r="X2" s="74" t="s">
        <v>20</v>
      </c>
      <c r="Y2" s="74" t="s">
        <v>21</v>
      </c>
      <c r="Z2" s="74">
        <v>2019</v>
      </c>
      <c r="AA2" s="74" t="s">
        <v>22</v>
      </c>
      <c r="AB2" s="74" t="s">
        <v>23</v>
      </c>
      <c r="AC2" s="74" t="s">
        <v>24</v>
      </c>
      <c r="AD2" s="74" t="s">
        <v>25</v>
      </c>
      <c r="AE2" s="74" t="s">
        <v>26</v>
      </c>
      <c r="AF2" s="74" t="s">
        <v>27</v>
      </c>
      <c r="AG2" s="74" t="s">
        <v>28</v>
      </c>
      <c r="AH2" s="74" t="s">
        <v>29</v>
      </c>
      <c r="AI2" s="74">
        <v>2020</v>
      </c>
      <c r="AJ2" s="74" t="s">
        <v>30</v>
      </c>
      <c r="AK2" s="74" t="s">
        <v>31</v>
      </c>
      <c r="AL2" s="74" t="s">
        <v>32</v>
      </c>
      <c r="AM2" s="74" t="s">
        <v>33</v>
      </c>
      <c r="AN2" s="74" t="s">
        <v>34</v>
      </c>
      <c r="AO2" s="74" t="s">
        <v>35</v>
      </c>
      <c r="AP2" s="74" t="s">
        <v>36</v>
      </c>
      <c r="AQ2" s="74" t="s">
        <v>37</v>
      </c>
      <c r="AR2" s="74">
        <v>2021</v>
      </c>
      <c r="AS2" s="74" t="s">
        <v>38</v>
      </c>
      <c r="AT2" s="74" t="s">
        <v>39</v>
      </c>
      <c r="AU2" s="74" t="s">
        <v>40</v>
      </c>
      <c r="AV2" s="74" t="s">
        <v>41</v>
      </c>
      <c r="AW2" s="74" t="s">
        <v>42</v>
      </c>
      <c r="AX2" s="74" t="s">
        <v>43</v>
      </c>
      <c r="AY2" s="74" t="s">
        <v>44</v>
      </c>
      <c r="AZ2" s="74" t="s">
        <v>45</v>
      </c>
      <c r="BA2" s="74">
        <v>2022</v>
      </c>
      <c r="BB2" s="74" t="s">
        <v>46</v>
      </c>
      <c r="BC2" s="74" t="s">
        <v>47</v>
      </c>
      <c r="BD2" s="74" t="s">
        <v>48</v>
      </c>
      <c r="BE2" s="74" t="s">
        <v>49</v>
      </c>
      <c r="BF2" s="74" t="s">
        <v>50</v>
      </c>
      <c r="BG2" s="74" t="s">
        <v>51</v>
      </c>
      <c r="BH2" s="74" t="s">
        <v>52</v>
      </c>
      <c r="BI2" s="74" t="s">
        <v>53</v>
      </c>
      <c r="BJ2" s="74">
        <v>2023</v>
      </c>
      <c r="BK2" s="74" t="s">
        <v>54</v>
      </c>
      <c r="BL2" s="74" t="s">
        <v>55</v>
      </c>
      <c r="BM2" s="74" t="s">
        <v>56</v>
      </c>
      <c r="BN2" s="74" t="s">
        <v>57</v>
      </c>
      <c r="BO2" s="74" t="s">
        <v>58</v>
      </c>
      <c r="BP2" s="74" t="s">
        <v>59</v>
      </c>
      <c r="BQ2" s="74" t="s">
        <v>60</v>
      </c>
      <c r="BR2" s="74" t="s">
        <v>61</v>
      </c>
      <c r="BS2" s="74" t="s">
        <v>62</v>
      </c>
      <c r="BT2" s="74">
        <v>2024</v>
      </c>
      <c r="BU2" s="74" t="s">
        <v>63</v>
      </c>
      <c r="BV2" s="74" t="s">
        <v>468</v>
      </c>
      <c r="BW2" s="74" t="s">
        <v>472</v>
      </c>
      <c r="BX2" s="74" t="s">
        <v>475</v>
      </c>
      <c r="BY2" s="74" t="s">
        <v>478</v>
      </c>
      <c r="BZ2" s="74" t="s">
        <v>485</v>
      </c>
      <c r="CA2" s="74" t="s">
        <v>487</v>
      </c>
      <c r="CB2" s="74" t="s">
        <v>490</v>
      </c>
      <c r="CC2" s="74" t="s">
        <v>492</v>
      </c>
      <c r="CD2" s="74">
        <v>2025</v>
      </c>
      <c r="CE2" s="74" t="s">
        <v>494</v>
      </c>
      <c r="CF2" s="74" t="s">
        <v>497</v>
      </c>
      <c r="CG2" s="74" t="s">
        <v>499</v>
      </c>
      <c r="CH2" s="74" t="s">
        <v>501</v>
      </c>
      <c r="CI2" s="74" t="s">
        <v>504</v>
      </c>
    </row>
    <row r="3" spans="1:87" s="106" customFormat="1" ht="35.25" customHeight="1">
      <c r="A3" s="121" t="s">
        <v>64</v>
      </c>
      <c r="B3" s="121"/>
      <c r="C3" s="74" t="s">
        <v>65</v>
      </c>
      <c r="D3" s="74" t="s">
        <v>66</v>
      </c>
      <c r="E3" s="74" t="s">
        <v>67</v>
      </c>
      <c r="F3" s="74" t="s">
        <v>68</v>
      </c>
      <c r="G3" s="74">
        <v>2016</v>
      </c>
      <c r="H3" s="74" t="s">
        <v>69</v>
      </c>
      <c r="I3" s="74" t="s">
        <v>70</v>
      </c>
      <c r="J3" s="74" t="s">
        <v>71</v>
      </c>
      <c r="K3" s="74" t="s">
        <v>72</v>
      </c>
      <c r="L3" s="74">
        <v>2017</v>
      </c>
      <c r="M3" s="74" t="s">
        <v>73</v>
      </c>
      <c r="N3" s="74" t="s">
        <v>74</v>
      </c>
      <c r="O3" s="74" t="s">
        <v>75</v>
      </c>
      <c r="P3" s="74" t="s">
        <v>76</v>
      </c>
      <c r="Q3" s="74">
        <v>2018</v>
      </c>
      <c r="R3" s="74" t="s">
        <v>77</v>
      </c>
      <c r="S3" s="74" t="s">
        <v>78</v>
      </c>
      <c r="T3" s="74" t="s">
        <v>79</v>
      </c>
      <c r="U3" s="74" t="s">
        <v>80</v>
      </c>
      <c r="V3" s="74" t="s">
        <v>81</v>
      </c>
      <c r="W3" s="74" t="s">
        <v>82</v>
      </c>
      <c r="X3" s="74" t="s">
        <v>83</v>
      </c>
      <c r="Y3" s="74" t="s">
        <v>84</v>
      </c>
      <c r="Z3" s="74">
        <v>2019</v>
      </c>
      <c r="AA3" s="74" t="s">
        <v>85</v>
      </c>
      <c r="AB3" s="74" t="s">
        <v>86</v>
      </c>
      <c r="AC3" s="74" t="s">
        <v>87</v>
      </c>
      <c r="AD3" s="74" t="s">
        <v>88</v>
      </c>
      <c r="AE3" s="74" t="s">
        <v>89</v>
      </c>
      <c r="AF3" s="74" t="s">
        <v>90</v>
      </c>
      <c r="AG3" s="74" t="s">
        <v>91</v>
      </c>
      <c r="AH3" s="74" t="s">
        <v>92</v>
      </c>
      <c r="AI3" s="74">
        <v>2020</v>
      </c>
      <c r="AJ3" s="74" t="s">
        <v>93</v>
      </c>
      <c r="AK3" s="74" t="s">
        <v>94</v>
      </c>
      <c r="AL3" s="74" t="s">
        <v>95</v>
      </c>
      <c r="AM3" s="74" t="s">
        <v>96</v>
      </c>
      <c r="AN3" s="74" t="s">
        <v>97</v>
      </c>
      <c r="AO3" s="74" t="s">
        <v>98</v>
      </c>
      <c r="AP3" s="74" t="s">
        <v>99</v>
      </c>
      <c r="AQ3" s="74" t="s">
        <v>100</v>
      </c>
      <c r="AR3" s="74">
        <v>2021</v>
      </c>
      <c r="AS3" s="74" t="s">
        <v>101</v>
      </c>
      <c r="AT3" s="74" t="s">
        <v>102</v>
      </c>
      <c r="AU3" s="74" t="s">
        <v>103</v>
      </c>
      <c r="AV3" s="74" t="s">
        <v>104</v>
      </c>
      <c r="AW3" s="74" t="s">
        <v>105</v>
      </c>
      <c r="AX3" s="74" t="s">
        <v>106</v>
      </c>
      <c r="AY3" s="74" t="s">
        <v>107</v>
      </c>
      <c r="AZ3" s="74" t="s">
        <v>108</v>
      </c>
      <c r="BA3" s="74">
        <v>2022</v>
      </c>
      <c r="BB3" s="74" t="s">
        <v>109</v>
      </c>
      <c r="BC3" s="74" t="s">
        <v>110</v>
      </c>
      <c r="BD3" s="74" t="s">
        <v>111</v>
      </c>
      <c r="BE3" s="74" t="s">
        <v>112</v>
      </c>
      <c r="BF3" s="74" t="s">
        <v>113</v>
      </c>
      <c r="BG3" s="74" t="s">
        <v>114</v>
      </c>
      <c r="BH3" s="74" t="s">
        <v>115</v>
      </c>
      <c r="BI3" s="74" t="s">
        <v>116</v>
      </c>
      <c r="BJ3" s="74">
        <v>2023</v>
      </c>
      <c r="BK3" s="74" t="s">
        <v>117</v>
      </c>
      <c r="BL3" s="74" t="s">
        <v>118</v>
      </c>
      <c r="BM3" s="74" t="s">
        <v>119</v>
      </c>
      <c r="BN3" s="74" t="s">
        <v>120</v>
      </c>
      <c r="BO3" s="74" t="s">
        <v>121</v>
      </c>
      <c r="BP3" s="74" t="s">
        <v>122</v>
      </c>
      <c r="BQ3" s="74" t="s">
        <v>123</v>
      </c>
      <c r="BR3" s="74" t="s">
        <v>124</v>
      </c>
      <c r="BS3" s="74" t="s">
        <v>125</v>
      </c>
      <c r="BT3" s="74">
        <v>2024</v>
      </c>
      <c r="BU3" s="74" t="s">
        <v>126</v>
      </c>
      <c r="BV3" s="74" t="s">
        <v>469</v>
      </c>
      <c r="BW3" s="74" t="s">
        <v>473</v>
      </c>
      <c r="BX3" s="74" t="s">
        <v>474</v>
      </c>
      <c r="BY3" s="74" t="s">
        <v>479</v>
      </c>
      <c r="BZ3" s="74" t="s">
        <v>486</v>
      </c>
      <c r="CA3" s="74" t="s">
        <v>489</v>
      </c>
      <c r="CB3" s="74" t="s">
        <v>491</v>
      </c>
      <c r="CC3" s="74" t="s">
        <v>493</v>
      </c>
      <c r="CD3" s="74">
        <v>2025</v>
      </c>
      <c r="CE3" s="74" t="s">
        <v>495</v>
      </c>
      <c r="CF3" s="74" t="s">
        <v>498</v>
      </c>
      <c r="CG3" s="74" t="s">
        <v>500</v>
      </c>
      <c r="CH3" s="74" t="s">
        <v>502</v>
      </c>
      <c r="CI3" s="74" t="s">
        <v>503</v>
      </c>
    </row>
    <row r="4" spans="1:87">
      <c r="A4" s="76" t="s">
        <v>127</v>
      </c>
      <c r="B4" s="76" t="s">
        <v>128</v>
      </c>
      <c r="C4" s="98">
        <v>333841</v>
      </c>
      <c r="D4" s="98">
        <v>351921</v>
      </c>
      <c r="E4" s="98">
        <v>380763</v>
      </c>
      <c r="F4" s="93">
        <v>433466</v>
      </c>
      <c r="G4" s="98">
        <v>1499991</v>
      </c>
      <c r="H4" s="98">
        <v>421813</v>
      </c>
      <c r="I4" s="98">
        <v>452103</v>
      </c>
      <c r="J4" s="98">
        <v>478992</v>
      </c>
      <c r="K4" s="98">
        <v>564764</v>
      </c>
      <c r="L4" s="98">
        <v>1917672</v>
      </c>
      <c r="M4" s="98">
        <v>523318</v>
      </c>
      <c r="N4" s="98">
        <v>578712</v>
      </c>
      <c r="O4" s="98">
        <v>662914</v>
      </c>
      <c r="P4" s="98">
        <v>776850</v>
      </c>
      <c r="Q4" s="98">
        <v>2541794</v>
      </c>
      <c r="R4" s="98">
        <v>712902</v>
      </c>
      <c r="S4" s="98">
        <v>712902</v>
      </c>
      <c r="T4" s="98">
        <v>723426</v>
      </c>
      <c r="U4" s="98">
        <v>723426</v>
      </c>
      <c r="V4" s="98">
        <v>773703</v>
      </c>
      <c r="W4" s="98">
        <v>773703</v>
      </c>
      <c r="X4" s="98">
        <v>859727</v>
      </c>
      <c r="Y4" s="98">
        <v>859727</v>
      </c>
      <c r="Z4" s="98">
        <v>3069758</v>
      </c>
      <c r="AA4" s="98">
        <v>701822</v>
      </c>
      <c r="AB4" s="98">
        <v>701822</v>
      </c>
      <c r="AC4" s="98">
        <v>319201</v>
      </c>
      <c r="AD4" s="98">
        <v>319201</v>
      </c>
      <c r="AE4" s="98">
        <v>569409</v>
      </c>
      <c r="AF4" s="98">
        <v>569409</v>
      </c>
      <c r="AG4" s="98">
        <v>842771</v>
      </c>
      <c r="AH4" s="98">
        <v>842771</v>
      </c>
      <c r="AI4" s="98">
        <v>2433203</v>
      </c>
      <c r="AJ4" s="98">
        <v>608383</v>
      </c>
      <c r="AK4" s="98">
        <v>608383</v>
      </c>
      <c r="AL4" s="98">
        <v>609045</v>
      </c>
      <c r="AM4" s="98">
        <v>609045</v>
      </c>
      <c r="AN4" s="98">
        <v>766403</v>
      </c>
      <c r="AO4" s="98">
        <v>766403</v>
      </c>
      <c r="AP4" s="98">
        <v>989263.48762000026</v>
      </c>
      <c r="AQ4" s="98">
        <v>989263.48762000026</v>
      </c>
      <c r="AR4" s="98">
        <v>2973094.4876200003</v>
      </c>
      <c r="AS4" s="98">
        <v>866569</v>
      </c>
      <c r="AT4" s="98">
        <v>866569</v>
      </c>
      <c r="AU4" s="98">
        <v>957387</v>
      </c>
      <c r="AV4" s="98">
        <v>957387</v>
      </c>
      <c r="AW4" s="98">
        <v>980185</v>
      </c>
      <c r="AX4" s="98">
        <v>980185</v>
      </c>
      <c r="AY4" s="98">
        <v>1140749</v>
      </c>
      <c r="AZ4" s="98">
        <v>1140749</v>
      </c>
      <c r="BA4" s="98">
        <v>3944890</v>
      </c>
      <c r="BB4" s="98">
        <v>963166</v>
      </c>
      <c r="BC4" s="98">
        <v>963166</v>
      </c>
      <c r="BD4" s="98">
        <v>1016941</v>
      </c>
      <c r="BE4" s="98">
        <v>1016941</v>
      </c>
      <c r="BF4" s="98">
        <v>1036935</v>
      </c>
      <c r="BG4" s="98">
        <v>1036935</v>
      </c>
      <c r="BH4" s="98">
        <v>1179407</v>
      </c>
      <c r="BI4" s="98">
        <v>1179407</v>
      </c>
      <c r="BJ4" s="98">
        <f t="shared" ref="BJ4:BK10" si="0">BH4+BF4+BD4+BB4</f>
        <v>4196449</v>
      </c>
      <c r="BK4" s="98">
        <f t="shared" si="0"/>
        <v>4196449</v>
      </c>
      <c r="BL4" s="98">
        <v>1145932</v>
      </c>
      <c r="BM4" s="98">
        <v>1145932</v>
      </c>
      <c r="BN4" s="98">
        <v>1231425</v>
      </c>
      <c r="BO4" s="98">
        <v>1231425</v>
      </c>
      <c r="BP4" s="98">
        <v>1259876</v>
      </c>
      <c r="BQ4" s="98">
        <v>1259876</v>
      </c>
      <c r="BR4" s="98">
        <v>1460954</v>
      </c>
      <c r="BS4" s="98">
        <v>1460954</v>
      </c>
      <c r="BT4" s="98">
        <v>5098187</v>
      </c>
      <c r="BU4" s="98">
        <v>5098187</v>
      </c>
      <c r="BV4" s="98">
        <v>1323772</v>
      </c>
      <c r="BW4" s="98">
        <v>1323772</v>
      </c>
      <c r="BX4" s="98">
        <v>1439912</v>
      </c>
      <c r="BY4" s="98">
        <v>1439912</v>
      </c>
      <c r="BZ4" s="98">
        <v>1466957</v>
      </c>
      <c r="CA4" s="98">
        <v>1466957</v>
      </c>
      <c r="CB4" s="98">
        <v>1618505</v>
      </c>
      <c r="CC4" s="98">
        <v>1618505</v>
      </c>
      <c r="CD4" s="98">
        <v>5849146</v>
      </c>
      <c r="CE4" s="98">
        <v>5849146</v>
      </c>
      <c r="CF4" s="98">
        <v>1477954</v>
      </c>
      <c r="CG4" s="98">
        <v>1477954</v>
      </c>
      <c r="CH4" s="98">
        <v>1582494</v>
      </c>
      <c r="CI4" s="98">
        <v>1582494</v>
      </c>
    </row>
    <row r="5" spans="1:87">
      <c r="A5" s="76" t="s">
        <v>129</v>
      </c>
      <c r="B5" s="76" t="s">
        <v>130</v>
      </c>
      <c r="C5" s="98">
        <v>-28035</v>
      </c>
      <c r="D5" s="98">
        <v>-29790</v>
      </c>
      <c r="E5" s="98">
        <v>-32441</v>
      </c>
      <c r="F5" s="93">
        <v>-27786</v>
      </c>
      <c r="G5" s="98">
        <v>-118053</v>
      </c>
      <c r="H5" s="98">
        <v>-34413</v>
      </c>
      <c r="I5" s="98">
        <v>-27269</v>
      </c>
      <c r="J5" s="98">
        <v>-39916</v>
      </c>
      <c r="K5" s="98">
        <v>-46484</v>
      </c>
      <c r="L5" s="98">
        <v>-148082</v>
      </c>
      <c r="M5" s="98">
        <v>-43714</v>
      </c>
      <c r="N5" s="98">
        <v>-44955</v>
      </c>
      <c r="O5" s="98">
        <v>-55097</v>
      </c>
      <c r="P5" s="98">
        <v>-62340</v>
      </c>
      <c r="Q5" s="98">
        <v>-206106</v>
      </c>
      <c r="R5" s="98">
        <v>-51805</v>
      </c>
      <c r="S5" s="98">
        <v>-51805</v>
      </c>
      <c r="T5" s="98">
        <v>-51760</v>
      </c>
      <c r="U5" s="98">
        <v>-51760</v>
      </c>
      <c r="V5" s="98">
        <v>-55204</v>
      </c>
      <c r="W5" s="98">
        <v>-55204</v>
      </c>
      <c r="X5" s="98">
        <v>-69331</v>
      </c>
      <c r="Y5" s="98">
        <v>-69331</v>
      </c>
      <c r="Z5" s="98">
        <v>-228100</v>
      </c>
      <c r="AA5" s="98">
        <v>-61868</v>
      </c>
      <c r="AB5" s="98">
        <v>-61868</v>
      </c>
      <c r="AC5" s="98">
        <v>-30810</v>
      </c>
      <c r="AD5" s="98">
        <v>-30810</v>
      </c>
      <c r="AE5" s="98">
        <v>-52295</v>
      </c>
      <c r="AF5" s="98">
        <v>-52295</v>
      </c>
      <c r="AG5" s="98">
        <v>-76157</v>
      </c>
      <c r="AH5" s="98">
        <v>-76157</v>
      </c>
      <c r="AI5" s="98">
        <v>-221130</v>
      </c>
      <c r="AJ5" s="98">
        <v>-52904</v>
      </c>
      <c r="AK5" s="98">
        <v>-52904</v>
      </c>
      <c r="AL5" s="98">
        <v>-47150</v>
      </c>
      <c r="AM5" s="98">
        <v>-47150</v>
      </c>
      <c r="AN5" s="98">
        <v>-65286</v>
      </c>
      <c r="AO5" s="98">
        <v>-65286</v>
      </c>
      <c r="AP5" s="98">
        <v>-85924.005750000011</v>
      </c>
      <c r="AQ5" s="98">
        <v>-85924.005750000011</v>
      </c>
      <c r="AR5" s="98">
        <v>-251264.00575000001</v>
      </c>
      <c r="AS5" s="98">
        <v>-74855</v>
      </c>
      <c r="AT5" s="98">
        <v>-74855</v>
      </c>
      <c r="AU5" s="98">
        <v>-83833</v>
      </c>
      <c r="AV5" s="98">
        <v>-83833</v>
      </c>
      <c r="AW5" s="98">
        <v>-82813</v>
      </c>
      <c r="AX5" s="98">
        <v>-82813</v>
      </c>
      <c r="AY5" s="98">
        <v>-100504</v>
      </c>
      <c r="AZ5" s="98">
        <v>-100504</v>
      </c>
      <c r="BA5" s="98">
        <v>-342005</v>
      </c>
      <c r="BB5" s="98">
        <v>-89459</v>
      </c>
      <c r="BC5" s="98">
        <v>-89459</v>
      </c>
      <c r="BD5" s="98">
        <v>-93896</v>
      </c>
      <c r="BE5" s="98">
        <v>-93896</v>
      </c>
      <c r="BF5" s="98">
        <v>-101295</v>
      </c>
      <c r="BG5" s="98">
        <v>-101295</v>
      </c>
      <c r="BH5" s="98">
        <v>-119658</v>
      </c>
      <c r="BI5" s="98">
        <v>-119658</v>
      </c>
      <c r="BJ5" s="98">
        <f t="shared" si="0"/>
        <v>-404308</v>
      </c>
      <c r="BK5" s="98">
        <f t="shared" si="0"/>
        <v>-404308</v>
      </c>
      <c r="BL5" s="98">
        <v>-132765</v>
      </c>
      <c r="BM5" s="98">
        <v>-132765</v>
      </c>
      <c r="BN5" s="98">
        <v>-138881</v>
      </c>
      <c r="BO5" s="98">
        <v>-138881</v>
      </c>
      <c r="BP5" s="98">
        <v>-154282</v>
      </c>
      <c r="BQ5" s="98">
        <v>-154282</v>
      </c>
      <c r="BR5" s="98">
        <v>-194437</v>
      </c>
      <c r="BS5" s="98">
        <v>-194437</v>
      </c>
      <c r="BT5" s="98">
        <v>-620365</v>
      </c>
      <c r="BU5" s="98">
        <v>-620365</v>
      </c>
      <c r="BV5" s="98">
        <v>-195570</v>
      </c>
      <c r="BW5" s="98">
        <v>-195570</v>
      </c>
      <c r="BX5" s="98">
        <v>-192116</v>
      </c>
      <c r="BY5" s="98">
        <v>-192116</v>
      </c>
      <c r="BZ5" s="98">
        <v>-215289</v>
      </c>
      <c r="CA5" s="98">
        <v>-215289</v>
      </c>
      <c r="CB5" s="98">
        <v>-209137</v>
      </c>
      <c r="CC5" s="98">
        <v>-209137</v>
      </c>
      <c r="CD5" s="98">
        <v>-812112</v>
      </c>
      <c r="CE5" s="98">
        <v>-812112</v>
      </c>
      <c r="CF5" s="98">
        <v>-216159</v>
      </c>
      <c r="CG5" s="98">
        <v>-216159</v>
      </c>
      <c r="CH5" s="98">
        <v>-259610</v>
      </c>
      <c r="CI5" s="98">
        <v>-259610</v>
      </c>
    </row>
    <row r="6" spans="1:87">
      <c r="A6" s="76" t="s">
        <v>131</v>
      </c>
      <c r="B6" s="76" t="s">
        <v>132</v>
      </c>
      <c r="C6" s="98">
        <v>305806</v>
      </c>
      <c r="D6" s="98">
        <v>322131</v>
      </c>
      <c r="E6" s="98">
        <v>348322</v>
      </c>
      <c r="F6" s="93">
        <v>405680</v>
      </c>
      <c r="G6" s="98">
        <v>1381938</v>
      </c>
      <c r="H6" s="98">
        <v>387400</v>
      </c>
      <c r="I6" s="98">
        <v>424834</v>
      </c>
      <c r="J6" s="98">
        <v>439075</v>
      </c>
      <c r="K6" s="98">
        <v>518280</v>
      </c>
      <c r="L6" s="98">
        <v>1769590</v>
      </c>
      <c r="M6" s="98">
        <v>479604</v>
      </c>
      <c r="N6" s="98">
        <v>533757</v>
      </c>
      <c r="O6" s="98">
        <v>607817</v>
      </c>
      <c r="P6" s="98">
        <v>714510</v>
      </c>
      <c r="Q6" s="98">
        <v>2335688</v>
      </c>
      <c r="R6" s="98">
        <v>661097</v>
      </c>
      <c r="S6" s="98">
        <v>661097</v>
      </c>
      <c r="T6" s="98">
        <v>671666</v>
      </c>
      <c r="U6" s="98">
        <v>671666</v>
      </c>
      <c r="V6" s="98">
        <v>718499</v>
      </c>
      <c r="W6" s="98">
        <v>718499</v>
      </c>
      <c r="X6" s="98">
        <v>790396</v>
      </c>
      <c r="Y6" s="98">
        <v>790396</v>
      </c>
      <c r="Z6" s="98">
        <v>2841658</v>
      </c>
      <c r="AA6" s="98">
        <v>639954</v>
      </c>
      <c r="AB6" s="98">
        <v>639954</v>
      </c>
      <c r="AC6" s="98">
        <v>288391</v>
      </c>
      <c r="AD6" s="98">
        <v>288391</v>
      </c>
      <c r="AE6" s="98">
        <v>517114</v>
      </c>
      <c r="AF6" s="98">
        <v>517114</v>
      </c>
      <c r="AG6" s="98">
        <v>766614</v>
      </c>
      <c r="AH6" s="98">
        <v>766614</v>
      </c>
      <c r="AI6" s="98">
        <v>2212073</v>
      </c>
      <c r="AJ6" s="98">
        <v>555479</v>
      </c>
      <c r="AK6" s="98">
        <v>555479</v>
      </c>
      <c r="AL6" s="98">
        <v>561895</v>
      </c>
      <c r="AM6" s="98">
        <v>561895</v>
      </c>
      <c r="AN6" s="98">
        <v>701117</v>
      </c>
      <c r="AO6" s="98">
        <v>701117</v>
      </c>
      <c r="AP6" s="98">
        <v>903339.48187000025</v>
      </c>
      <c r="AQ6" s="98">
        <v>903339.48187000025</v>
      </c>
      <c r="AR6" s="98">
        <v>2721830.4818700003</v>
      </c>
      <c r="AS6" s="98">
        <v>791714</v>
      </c>
      <c r="AT6" s="98">
        <v>791714</v>
      </c>
      <c r="AU6" s="98">
        <v>873554</v>
      </c>
      <c r="AV6" s="98">
        <v>873554</v>
      </c>
      <c r="AW6" s="98">
        <v>897372</v>
      </c>
      <c r="AX6" s="98">
        <v>897372</v>
      </c>
      <c r="AY6" s="98">
        <v>1040245</v>
      </c>
      <c r="AZ6" s="98">
        <v>1040245</v>
      </c>
      <c r="BA6" s="98">
        <v>3602885</v>
      </c>
      <c r="BB6" s="98">
        <v>873707</v>
      </c>
      <c r="BC6" s="98">
        <v>873707</v>
      </c>
      <c r="BD6" s="98">
        <v>923045</v>
      </c>
      <c r="BE6" s="98">
        <v>923045</v>
      </c>
      <c r="BF6" s="98">
        <v>935640</v>
      </c>
      <c r="BG6" s="98">
        <v>935640</v>
      </c>
      <c r="BH6" s="98">
        <v>1059749</v>
      </c>
      <c r="BI6" s="98">
        <v>1059749</v>
      </c>
      <c r="BJ6" s="98">
        <f t="shared" si="0"/>
        <v>3792141</v>
      </c>
      <c r="BK6" s="98">
        <f t="shared" si="0"/>
        <v>3792141</v>
      </c>
      <c r="BL6" s="98">
        <v>1013167</v>
      </c>
      <c r="BM6" s="98">
        <v>1013167</v>
      </c>
      <c r="BN6" s="98">
        <v>1092544</v>
      </c>
      <c r="BO6" s="98">
        <v>1092544</v>
      </c>
      <c r="BP6" s="98">
        <v>1105594</v>
      </c>
      <c r="BQ6" s="98">
        <v>1105594</v>
      </c>
      <c r="BR6" s="98">
        <v>1266517</v>
      </c>
      <c r="BS6" s="98">
        <v>1266517</v>
      </c>
      <c r="BT6" s="98">
        <v>4477822</v>
      </c>
      <c r="BU6" s="98">
        <v>4477822</v>
      </c>
      <c r="BV6" s="98">
        <v>1128202</v>
      </c>
      <c r="BW6" s="98">
        <v>1128202</v>
      </c>
      <c r="BX6" s="98">
        <v>1247796</v>
      </c>
      <c r="BY6" s="98">
        <v>1247796</v>
      </c>
      <c r="BZ6" s="98">
        <v>1251668</v>
      </c>
      <c r="CA6" s="98">
        <v>1251668</v>
      </c>
      <c r="CB6" s="98">
        <v>1409368</v>
      </c>
      <c r="CC6" s="98">
        <v>1409368</v>
      </c>
      <c r="CD6" s="98">
        <v>5037034</v>
      </c>
      <c r="CE6" s="98">
        <v>5037034</v>
      </c>
      <c r="CF6" s="98">
        <v>1261795</v>
      </c>
      <c r="CG6" s="98">
        <v>1261795</v>
      </c>
      <c r="CH6" s="98">
        <v>1322884</v>
      </c>
      <c r="CI6" s="98">
        <v>1322884</v>
      </c>
    </row>
    <row r="7" spans="1:87">
      <c r="A7" s="76" t="s">
        <v>133</v>
      </c>
      <c r="B7" s="76" t="s">
        <v>134</v>
      </c>
      <c r="C7" s="98">
        <v>2601</v>
      </c>
      <c r="D7" s="98">
        <v>3221</v>
      </c>
      <c r="E7" s="98">
        <v>2662</v>
      </c>
      <c r="F7" s="93">
        <v>3558</v>
      </c>
      <c r="G7" s="98">
        <v>12042</v>
      </c>
      <c r="H7" s="98">
        <v>2626</v>
      </c>
      <c r="I7" s="98">
        <v>3783</v>
      </c>
      <c r="J7" s="98">
        <v>4169</v>
      </c>
      <c r="K7" s="98">
        <v>4512</v>
      </c>
      <c r="L7" s="98">
        <v>15089</v>
      </c>
      <c r="M7" s="98">
        <v>3304</v>
      </c>
      <c r="N7" s="98">
        <v>3470</v>
      </c>
      <c r="O7" s="98">
        <v>3469</v>
      </c>
      <c r="P7" s="98">
        <v>4084</v>
      </c>
      <c r="Q7" s="98">
        <v>14327</v>
      </c>
      <c r="R7" s="98">
        <v>4766</v>
      </c>
      <c r="S7" s="98">
        <v>4766</v>
      </c>
      <c r="T7" s="98">
        <v>4738</v>
      </c>
      <c r="U7" s="98">
        <v>4738</v>
      </c>
      <c r="V7" s="98">
        <v>5320</v>
      </c>
      <c r="W7" s="98">
        <v>5320</v>
      </c>
      <c r="X7" s="98">
        <v>14683</v>
      </c>
      <c r="Y7" s="98">
        <v>14683</v>
      </c>
      <c r="Z7" s="98">
        <v>29507</v>
      </c>
      <c r="AA7" s="98">
        <v>10300</v>
      </c>
      <c r="AB7" s="98">
        <v>10300</v>
      </c>
      <c r="AC7" s="98">
        <v>4826</v>
      </c>
      <c r="AD7" s="98">
        <v>4826</v>
      </c>
      <c r="AE7" s="98">
        <v>5818</v>
      </c>
      <c r="AF7" s="98">
        <v>5818</v>
      </c>
      <c r="AG7" s="98">
        <v>8278</v>
      </c>
      <c r="AH7" s="98">
        <v>8278</v>
      </c>
      <c r="AI7" s="98">
        <v>29222</v>
      </c>
      <c r="AJ7" s="98">
        <v>7738</v>
      </c>
      <c r="AK7" s="98">
        <v>7738</v>
      </c>
      <c r="AL7" s="98">
        <v>6924</v>
      </c>
      <c r="AM7" s="98">
        <v>6924</v>
      </c>
      <c r="AN7" s="98">
        <v>9939</v>
      </c>
      <c r="AO7" s="98">
        <v>9939</v>
      </c>
      <c r="AP7" s="98">
        <v>10652</v>
      </c>
      <c r="AQ7" s="98">
        <v>10652</v>
      </c>
      <c r="AR7" s="98">
        <v>35253</v>
      </c>
      <c r="AS7" s="98">
        <v>10716</v>
      </c>
      <c r="AT7" s="98">
        <v>10716</v>
      </c>
      <c r="AU7" s="98">
        <v>10939</v>
      </c>
      <c r="AV7" s="98">
        <v>10939</v>
      </c>
      <c r="AW7" s="98">
        <v>12496</v>
      </c>
      <c r="AX7" s="98">
        <v>12496</v>
      </c>
      <c r="AY7" s="98">
        <v>12723</v>
      </c>
      <c r="AZ7" s="98">
        <v>12723</v>
      </c>
      <c r="BA7" s="98">
        <v>46874</v>
      </c>
      <c r="BB7" s="98">
        <v>12973</v>
      </c>
      <c r="BC7" s="98">
        <v>12973</v>
      </c>
      <c r="BD7" s="98">
        <v>12958</v>
      </c>
      <c r="BE7" s="98">
        <v>12958</v>
      </c>
      <c r="BF7" s="98">
        <v>14046</v>
      </c>
      <c r="BG7" s="98">
        <v>14046</v>
      </c>
      <c r="BH7" s="98">
        <v>15894</v>
      </c>
      <c r="BI7" s="98">
        <v>15894</v>
      </c>
      <c r="BJ7" s="98">
        <f t="shared" si="0"/>
        <v>55871</v>
      </c>
      <c r="BK7" s="98">
        <f t="shared" si="0"/>
        <v>55871</v>
      </c>
      <c r="BL7" s="98">
        <v>17434</v>
      </c>
      <c r="BM7" s="98">
        <v>17434</v>
      </c>
      <c r="BN7" s="98">
        <v>17632</v>
      </c>
      <c r="BO7" s="98">
        <v>17632</v>
      </c>
      <c r="BP7" s="98">
        <v>19330</v>
      </c>
      <c r="BQ7" s="98">
        <v>19330</v>
      </c>
      <c r="BR7" s="98">
        <v>33825</v>
      </c>
      <c r="BS7" s="98">
        <v>33825</v>
      </c>
      <c r="BT7" s="98">
        <v>88221</v>
      </c>
      <c r="BU7" s="98">
        <v>88221</v>
      </c>
      <c r="BV7" s="98">
        <v>34953</v>
      </c>
      <c r="BW7" s="98">
        <v>34953</v>
      </c>
      <c r="BX7" s="98">
        <v>41497</v>
      </c>
      <c r="BY7" s="98">
        <v>41497</v>
      </c>
      <c r="BZ7" s="98">
        <v>66739</v>
      </c>
      <c r="CA7" s="98">
        <v>66739</v>
      </c>
      <c r="CB7" s="98">
        <v>78380</v>
      </c>
      <c r="CC7" s="98">
        <v>78380</v>
      </c>
      <c r="CD7" s="98">
        <v>221569</v>
      </c>
      <c r="CE7" s="98">
        <v>221569</v>
      </c>
      <c r="CF7" s="98">
        <v>73144</v>
      </c>
      <c r="CG7" s="98">
        <v>73144</v>
      </c>
      <c r="CH7" s="98">
        <v>76425</v>
      </c>
      <c r="CI7" s="98">
        <v>76425</v>
      </c>
    </row>
    <row r="8" spans="1:87">
      <c r="A8" s="76" t="s">
        <v>135</v>
      </c>
      <c r="B8" s="76" t="s">
        <v>136</v>
      </c>
      <c r="C8" s="98">
        <v>-163</v>
      </c>
      <c r="D8" s="98">
        <v>-161</v>
      </c>
      <c r="E8" s="98">
        <v>-102</v>
      </c>
      <c r="F8" s="93">
        <v>-270</v>
      </c>
      <c r="G8" s="98">
        <v>-696</v>
      </c>
      <c r="H8" s="98">
        <v>-99</v>
      </c>
      <c r="I8" s="98">
        <v>-221</v>
      </c>
      <c r="J8" s="98">
        <v>-263</v>
      </c>
      <c r="K8" s="98">
        <v>-258</v>
      </c>
      <c r="L8" s="98">
        <v>-841</v>
      </c>
      <c r="M8" s="98">
        <v>-379</v>
      </c>
      <c r="N8" s="98">
        <v>-352</v>
      </c>
      <c r="O8" s="98">
        <v>-430</v>
      </c>
      <c r="P8" s="98">
        <v>-521</v>
      </c>
      <c r="Q8" s="98">
        <v>-1682</v>
      </c>
      <c r="R8" s="98">
        <v>-538</v>
      </c>
      <c r="S8" s="98">
        <v>-538</v>
      </c>
      <c r="T8" s="98">
        <v>-493</v>
      </c>
      <c r="U8" s="98">
        <v>-493</v>
      </c>
      <c r="V8" s="98">
        <v>-502</v>
      </c>
      <c r="W8" s="98">
        <v>-502</v>
      </c>
      <c r="X8" s="98">
        <v>-1642</v>
      </c>
      <c r="Y8" s="98">
        <v>-1642</v>
      </c>
      <c r="Z8" s="98">
        <v>-3175</v>
      </c>
      <c r="AA8" s="98">
        <v>-1176</v>
      </c>
      <c r="AB8" s="98">
        <v>-1176</v>
      </c>
      <c r="AC8" s="98">
        <v>-453</v>
      </c>
      <c r="AD8" s="98">
        <v>-453</v>
      </c>
      <c r="AE8" s="98">
        <v>-646</v>
      </c>
      <c r="AF8" s="98">
        <v>-646</v>
      </c>
      <c r="AG8" s="98">
        <v>-893</v>
      </c>
      <c r="AH8" s="98">
        <v>-893</v>
      </c>
      <c r="AI8" s="98">
        <v>-3168</v>
      </c>
      <c r="AJ8" s="98">
        <v>-642</v>
      </c>
      <c r="AK8" s="98">
        <v>-642</v>
      </c>
      <c r="AL8" s="98">
        <v>-953</v>
      </c>
      <c r="AM8" s="98">
        <v>-953</v>
      </c>
      <c r="AN8" s="98">
        <v>-1078</v>
      </c>
      <c r="AO8" s="98">
        <v>-1078</v>
      </c>
      <c r="AP8" s="98">
        <v>-1123</v>
      </c>
      <c r="AQ8" s="98">
        <v>-1123</v>
      </c>
      <c r="AR8" s="98">
        <v>-3796</v>
      </c>
      <c r="AS8" s="98">
        <v>-1237</v>
      </c>
      <c r="AT8" s="98">
        <v>-1237</v>
      </c>
      <c r="AU8" s="98">
        <v>-1199</v>
      </c>
      <c r="AV8" s="98">
        <v>-1199</v>
      </c>
      <c r="AW8" s="98">
        <v>-1221</v>
      </c>
      <c r="AX8" s="98">
        <v>-1221</v>
      </c>
      <c r="AY8" s="98">
        <v>-1428</v>
      </c>
      <c r="AZ8" s="98">
        <v>-1428</v>
      </c>
      <c r="BA8" s="98">
        <v>-5085</v>
      </c>
      <c r="BB8" s="98">
        <v>-1471</v>
      </c>
      <c r="BC8" s="98">
        <v>-1471</v>
      </c>
      <c r="BD8" s="98">
        <v>-1318</v>
      </c>
      <c r="BE8" s="98">
        <v>-1318</v>
      </c>
      <c r="BF8" s="98">
        <v>-1670</v>
      </c>
      <c r="BG8" s="98">
        <v>-1670</v>
      </c>
      <c r="BH8" s="98">
        <v>-1592</v>
      </c>
      <c r="BI8" s="98">
        <v>-1592</v>
      </c>
      <c r="BJ8" s="98">
        <f t="shared" si="0"/>
        <v>-6051</v>
      </c>
      <c r="BK8" s="98">
        <f t="shared" si="0"/>
        <v>-6051</v>
      </c>
      <c r="BL8" s="98">
        <v>-1977</v>
      </c>
      <c r="BM8" s="98">
        <v>-1977</v>
      </c>
      <c r="BN8" s="98">
        <v>-1929</v>
      </c>
      <c r="BO8" s="98">
        <v>-1929</v>
      </c>
      <c r="BP8" s="98">
        <v>-2170</v>
      </c>
      <c r="BQ8" s="98">
        <v>-2170</v>
      </c>
      <c r="BR8" s="98">
        <v>-3607</v>
      </c>
      <c r="BS8" s="98">
        <v>-3607</v>
      </c>
      <c r="BT8" s="98">
        <v>-9683</v>
      </c>
      <c r="BU8" s="98">
        <v>-9683</v>
      </c>
      <c r="BV8" s="98">
        <v>-4514</v>
      </c>
      <c r="BW8" s="98">
        <v>-4514</v>
      </c>
      <c r="BX8" s="98">
        <v>-5270</v>
      </c>
      <c r="BY8" s="98">
        <v>-5270</v>
      </c>
      <c r="BZ8" s="98">
        <v>-8014</v>
      </c>
      <c r="CA8" s="98">
        <v>-8014</v>
      </c>
      <c r="CB8" s="98">
        <v>-8860</v>
      </c>
      <c r="CC8" s="98">
        <v>-8860</v>
      </c>
      <c r="CD8" s="98">
        <v>-26658</v>
      </c>
      <c r="CE8" s="98">
        <v>-26658</v>
      </c>
      <c r="CF8" s="98">
        <v>-8538</v>
      </c>
      <c r="CG8" s="98">
        <v>-8538</v>
      </c>
      <c r="CH8" s="98">
        <v>-9176</v>
      </c>
      <c r="CI8" s="98">
        <v>-9176</v>
      </c>
    </row>
    <row r="9" spans="1:87">
      <c r="A9" s="76" t="s">
        <v>137</v>
      </c>
      <c r="B9" s="76" t="s">
        <v>132</v>
      </c>
      <c r="C9" s="98">
        <v>2438</v>
      </c>
      <c r="D9" s="98">
        <v>3060</v>
      </c>
      <c r="E9" s="98">
        <v>2560</v>
      </c>
      <c r="F9" s="93">
        <v>3288</v>
      </c>
      <c r="G9" s="98">
        <v>11346</v>
      </c>
      <c r="H9" s="98">
        <v>2527</v>
      </c>
      <c r="I9" s="98">
        <v>3562</v>
      </c>
      <c r="J9" s="98">
        <v>3905</v>
      </c>
      <c r="K9" s="98">
        <v>4254</v>
      </c>
      <c r="L9" s="98">
        <v>14248</v>
      </c>
      <c r="M9" s="98">
        <v>2925</v>
      </c>
      <c r="N9" s="98">
        <v>3118</v>
      </c>
      <c r="O9" s="98">
        <v>3039</v>
      </c>
      <c r="P9" s="98">
        <v>3563</v>
      </c>
      <c r="Q9" s="98">
        <v>12645</v>
      </c>
      <c r="R9" s="98">
        <v>4228</v>
      </c>
      <c r="S9" s="98">
        <v>4228</v>
      </c>
      <c r="T9" s="98">
        <v>4245</v>
      </c>
      <c r="U9" s="98">
        <v>4245</v>
      </c>
      <c r="V9" s="98">
        <v>4818</v>
      </c>
      <c r="W9" s="98">
        <v>4818</v>
      </c>
      <c r="X9" s="98">
        <v>13041</v>
      </c>
      <c r="Y9" s="98">
        <v>13041</v>
      </c>
      <c r="Z9" s="98">
        <v>26332</v>
      </c>
      <c r="AA9" s="98">
        <v>9124</v>
      </c>
      <c r="AB9" s="98">
        <v>9124</v>
      </c>
      <c r="AC9" s="98">
        <v>4373</v>
      </c>
      <c r="AD9" s="98">
        <v>4373</v>
      </c>
      <c r="AE9" s="98">
        <v>5172</v>
      </c>
      <c r="AF9" s="98">
        <v>5172</v>
      </c>
      <c r="AG9" s="98">
        <v>7385</v>
      </c>
      <c r="AH9" s="98">
        <v>7385</v>
      </c>
      <c r="AI9" s="98">
        <v>26054</v>
      </c>
      <c r="AJ9" s="98">
        <v>7096</v>
      </c>
      <c r="AK9" s="98">
        <v>7096</v>
      </c>
      <c r="AL9" s="98">
        <v>5971</v>
      </c>
      <c r="AM9" s="98">
        <v>5971</v>
      </c>
      <c r="AN9" s="98">
        <v>8861</v>
      </c>
      <c r="AO9" s="98">
        <v>8861</v>
      </c>
      <c r="AP9" s="98">
        <v>9529</v>
      </c>
      <c r="AQ9" s="98">
        <v>9529</v>
      </c>
      <c r="AR9" s="98">
        <v>31457</v>
      </c>
      <c r="AS9" s="98">
        <v>9479</v>
      </c>
      <c r="AT9" s="98">
        <v>9479</v>
      </c>
      <c r="AU9" s="98">
        <v>9740</v>
      </c>
      <c r="AV9" s="98">
        <v>9740</v>
      </c>
      <c r="AW9" s="98">
        <v>11275</v>
      </c>
      <c r="AX9" s="98">
        <v>11275</v>
      </c>
      <c r="AY9" s="98">
        <v>11295</v>
      </c>
      <c r="AZ9" s="98">
        <v>11295</v>
      </c>
      <c r="BA9" s="98">
        <v>41789</v>
      </c>
      <c r="BB9" s="98">
        <v>11502</v>
      </c>
      <c r="BC9" s="98">
        <v>11502</v>
      </c>
      <c r="BD9" s="98">
        <v>11640</v>
      </c>
      <c r="BE9" s="98">
        <v>11640</v>
      </c>
      <c r="BF9" s="98">
        <v>12376</v>
      </c>
      <c r="BG9" s="98">
        <v>12376</v>
      </c>
      <c r="BH9" s="98">
        <v>14302</v>
      </c>
      <c r="BI9" s="98">
        <v>14302</v>
      </c>
      <c r="BJ9" s="98">
        <f t="shared" si="0"/>
        <v>49820</v>
      </c>
      <c r="BK9" s="98">
        <f t="shared" si="0"/>
        <v>49820</v>
      </c>
      <c r="BL9" s="98">
        <v>15457</v>
      </c>
      <c r="BM9" s="98">
        <v>15457</v>
      </c>
      <c r="BN9" s="98">
        <v>15703</v>
      </c>
      <c r="BO9" s="98">
        <v>15703</v>
      </c>
      <c r="BP9" s="98">
        <v>17160</v>
      </c>
      <c r="BQ9" s="98">
        <v>17160</v>
      </c>
      <c r="BR9" s="98">
        <v>30218</v>
      </c>
      <c r="BS9" s="98">
        <v>30218</v>
      </c>
      <c r="BT9" s="98">
        <v>78538</v>
      </c>
      <c r="BU9" s="98">
        <v>78538</v>
      </c>
      <c r="BV9" s="98">
        <v>30439</v>
      </c>
      <c r="BW9" s="98">
        <v>30439</v>
      </c>
      <c r="BX9" s="98">
        <v>36227</v>
      </c>
      <c r="BY9" s="98">
        <v>36227</v>
      </c>
      <c r="BZ9" s="98">
        <v>58725</v>
      </c>
      <c r="CA9" s="98">
        <v>58725</v>
      </c>
      <c r="CB9" s="98">
        <v>69520</v>
      </c>
      <c r="CC9" s="98">
        <v>69520</v>
      </c>
      <c r="CD9" s="98">
        <v>194911</v>
      </c>
      <c r="CE9" s="98">
        <v>194911</v>
      </c>
      <c r="CF9" s="98">
        <v>64606</v>
      </c>
      <c r="CG9" s="98">
        <v>64606</v>
      </c>
      <c r="CH9" s="98">
        <v>67249</v>
      </c>
      <c r="CI9" s="98">
        <v>67249</v>
      </c>
    </row>
    <row r="10" spans="1:87">
      <c r="A10" s="78" t="s">
        <v>138</v>
      </c>
      <c r="B10" s="78" t="s">
        <v>139</v>
      </c>
      <c r="C10" s="99">
        <v>308244</v>
      </c>
      <c r="D10" s="99">
        <v>325191</v>
      </c>
      <c r="E10" s="99">
        <v>350882</v>
      </c>
      <c r="F10" s="99">
        <v>408968</v>
      </c>
      <c r="G10" s="99">
        <v>1393284</v>
      </c>
      <c r="H10" s="99">
        <v>389927</v>
      </c>
      <c r="I10" s="99">
        <v>428396</v>
      </c>
      <c r="J10" s="99">
        <v>442981</v>
      </c>
      <c r="K10" s="99">
        <v>522534</v>
      </c>
      <c r="L10" s="99">
        <v>1783838</v>
      </c>
      <c r="M10" s="99">
        <v>482529</v>
      </c>
      <c r="N10" s="99">
        <v>536875</v>
      </c>
      <c r="O10" s="99">
        <v>610856</v>
      </c>
      <c r="P10" s="99">
        <v>718073</v>
      </c>
      <c r="Q10" s="99">
        <v>2348333</v>
      </c>
      <c r="R10" s="99">
        <v>665325</v>
      </c>
      <c r="S10" s="99">
        <v>665325</v>
      </c>
      <c r="T10" s="99">
        <v>675911</v>
      </c>
      <c r="U10" s="99">
        <v>675911</v>
      </c>
      <c r="V10" s="99">
        <v>723317</v>
      </c>
      <c r="W10" s="99">
        <v>723317</v>
      </c>
      <c r="X10" s="99">
        <v>803437</v>
      </c>
      <c r="Y10" s="99">
        <v>803437</v>
      </c>
      <c r="Z10" s="99">
        <v>2867990</v>
      </c>
      <c r="AA10" s="99">
        <v>649078</v>
      </c>
      <c r="AB10" s="99">
        <v>649078</v>
      </c>
      <c r="AC10" s="99">
        <v>292764</v>
      </c>
      <c r="AD10" s="99">
        <v>292764</v>
      </c>
      <c r="AE10" s="99">
        <v>522286</v>
      </c>
      <c r="AF10" s="99">
        <v>522286</v>
      </c>
      <c r="AG10" s="99">
        <v>773999</v>
      </c>
      <c r="AH10" s="99">
        <v>773999</v>
      </c>
      <c r="AI10" s="99">
        <v>2238127</v>
      </c>
      <c r="AJ10" s="99">
        <v>562575</v>
      </c>
      <c r="AK10" s="99">
        <v>562575</v>
      </c>
      <c r="AL10" s="99">
        <v>567866</v>
      </c>
      <c r="AM10" s="99">
        <v>567866</v>
      </c>
      <c r="AN10" s="99">
        <v>709978</v>
      </c>
      <c r="AO10" s="99">
        <v>709978</v>
      </c>
      <c r="AP10" s="99">
        <v>912868.48187000025</v>
      </c>
      <c r="AQ10" s="99">
        <v>912868.48187000025</v>
      </c>
      <c r="AR10" s="99">
        <v>2753287.4818700003</v>
      </c>
      <c r="AS10" s="99">
        <v>801193</v>
      </c>
      <c r="AT10" s="99">
        <v>801193</v>
      </c>
      <c r="AU10" s="99">
        <v>883294</v>
      </c>
      <c r="AV10" s="99">
        <v>883294</v>
      </c>
      <c r="AW10" s="99">
        <v>908647</v>
      </c>
      <c r="AX10" s="99">
        <v>908647</v>
      </c>
      <c r="AY10" s="99">
        <v>1051540</v>
      </c>
      <c r="AZ10" s="99">
        <v>1051540</v>
      </c>
      <c r="BA10" s="99">
        <v>3644674</v>
      </c>
      <c r="BB10" s="99">
        <v>885209</v>
      </c>
      <c r="BC10" s="99">
        <v>885209</v>
      </c>
      <c r="BD10" s="99">
        <v>934685</v>
      </c>
      <c r="BE10" s="99">
        <v>934685</v>
      </c>
      <c r="BF10" s="99">
        <v>948016</v>
      </c>
      <c r="BG10" s="99">
        <v>948016</v>
      </c>
      <c r="BH10" s="99">
        <v>1074051</v>
      </c>
      <c r="BI10" s="99">
        <v>1074051</v>
      </c>
      <c r="BJ10" s="99">
        <f t="shared" si="0"/>
        <v>3841961</v>
      </c>
      <c r="BK10" s="99">
        <f t="shared" si="0"/>
        <v>3841961</v>
      </c>
      <c r="BL10" s="99">
        <v>1028624</v>
      </c>
      <c r="BM10" s="99">
        <v>1028624</v>
      </c>
      <c r="BN10" s="99">
        <v>1108247</v>
      </c>
      <c r="BO10" s="99">
        <v>1108247</v>
      </c>
      <c r="BP10" s="99">
        <v>1122754</v>
      </c>
      <c r="BQ10" s="99">
        <v>1122754</v>
      </c>
      <c r="BR10" s="99">
        <v>1296735</v>
      </c>
      <c r="BS10" s="99">
        <v>1296735</v>
      </c>
      <c r="BT10" s="99">
        <v>4556360</v>
      </c>
      <c r="BU10" s="99">
        <v>4556360</v>
      </c>
      <c r="BV10" s="99">
        <v>1158641</v>
      </c>
      <c r="BW10" s="99">
        <v>1158641</v>
      </c>
      <c r="BX10" s="99">
        <v>1284023</v>
      </c>
      <c r="BY10" s="99">
        <v>1284023</v>
      </c>
      <c r="BZ10" s="99">
        <v>1310393</v>
      </c>
      <c r="CA10" s="99">
        <v>1310393</v>
      </c>
      <c r="CB10" s="99">
        <v>1478888</v>
      </c>
      <c r="CC10" s="99">
        <v>1478888</v>
      </c>
      <c r="CD10" s="99">
        <v>5231945</v>
      </c>
      <c r="CE10" s="99">
        <v>5231945</v>
      </c>
      <c r="CF10" s="99">
        <v>1326401</v>
      </c>
      <c r="CG10" s="99">
        <v>1326401</v>
      </c>
      <c r="CH10" s="99">
        <v>1390133</v>
      </c>
      <c r="CI10" s="99">
        <v>1390133</v>
      </c>
    </row>
    <row r="11" spans="1:87">
      <c r="A11" s="76"/>
      <c r="B11" s="76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98"/>
      <c r="Z11" s="98"/>
      <c r="AA11" s="100"/>
      <c r="AB11" s="98"/>
      <c r="AC11" s="94"/>
      <c r="AD11" s="94"/>
      <c r="AE11" s="98"/>
      <c r="AF11" s="98"/>
      <c r="AG11" s="98"/>
      <c r="AH11" s="98"/>
      <c r="AI11" s="98"/>
      <c r="AJ11" s="98"/>
      <c r="AK11" s="98"/>
      <c r="AL11" s="98"/>
      <c r="AM11" s="98"/>
      <c r="AN11" s="98"/>
      <c r="AO11" s="98"/>
      <c r="AP11" s="98"/>
      <c r="AQ11" s="98"/>
      <c r="AR11" s="98"/>
      <c r="AS11" s="98"/>
      <c r="AT11" s="98"/>
      <c r="AU11" s="98"/>
      <c r="AV11" s="98"/>
      <c r="AW11" s="98"/>
      <c r="AX11" s="98"/>
      <c r="AY11" s="98"/>
      <c r="AZ11" s="98"/>
      <c r="BA11" s="98"/>
      <c r="BB11" s="98"/>
      <c r="BC11" s="98"/>
      <c r="BD11" s="98"/>
      <c r="BE11" s="98"/>
      <c r="BF11" s="98"/>
      <c r="BG11" s="98"/>
      <c r="BH11" s="98"/>
      <c r="BI11" s="98"/>
      <c r="BJ11" s="98"/>
      <c r="BK11" s="98"/>
      <c r="BL11" s="98"/>
      <c r="BM11" s="98"/>
      <c r="BN11" s="98"/>
      <c r="BO11" s="98"/>
      <c r="BP11" s="98"/>
      <c r="BQ11" s="98"/>
      <c r="BR11" s="98"/>
      <c r="BS11" s="98"/>
      <c r="BT11" s="98"/>
      <c r="BU11" s="98"/>
      <c r="BV11" s="98"/>
      <c r="BW11" s="98"/>
      <c r="BX11" s="98"/>
      <c r="BY11" s="98"/>
      <c r="BZ11" s="98"/>
      <c r="CA11" s="98"/>
      <c r="CB11" s="98"/>
      <c r="CC11" s="98"/>
      <c r="CD11" s="98"/>
      <c r="CE11" s="98"/>
      <c r="CF11" s="98"/>
      <c r="CG11" s="98"/>
      <c r="CH11" s="98"/>
      <c r="CI11" s="98">
        <v>-0.16202478843150267</v>
      </c>
    </row>
    <row r="12" spans="1:87">
      <c r="A12" s="76" t="s">
        <v>140</v>
      </c>
      <c r="B12" s="76" t="s">
        <v>141</v>
      </c>
      <c r="C12" s="98">
        <v>-114950</v>
      </c>
      <c r="D12" s="98">
        <v>-119188</v>
      </c>
      <c r="E12" s="98">
        <v>-128390</v>
      </c>
      <c r="F12" s="98">
        <v>-141760</v>
      </c>
      <c r="G12" s="98">
        <v>-504289</v>
      </c>
      <c r="H12" s="98">
        <v>-141834</v>
      </c>
      <c r="I12" s="98">
        <v>-151472</v>
      </c>
      <c r="J12" s="98">
        <v>-153581</v>
      </c>
      <c r="K12" s="98">
        <v>-183915</v>
      </c>
      <c r="L12" s="98">
        <v>-630801</v>
      </c>
      <c r="M12" s="98">
        <v>-162006</v>
      </c>
      <c r="N12" s="98">
        <v>-196877</v>
      </c>
      <c r="O12" s="98">
        <v>-202774</v>
      </c>
      <c r="P12" s="98">
        <v>-236071</v>
      </c>
      <c r="Q12" s="98">
        <v>-797728</v>
      </c>
      <c r="R12" s="98">
        <v>-223927</v>
      </c>
      <c r="S12" s="98">
        <v>-223927</v>
      </c>
      <c r="T12" s="98">
        <v>-227669</v>
      </c>
      <c r="U12" s="98">
        <v>-227669</v>
      </c>
      <c r="V12" s="98">
        <v>-244024</v>
      </c>
      <c r="W12" s="98">
        <v>-244024</v>
      </c>
      <c r="X12" s="98">
        <v>-267388</v>
      </c>
      <c r="Y12" s="98">
        <v>-267388</v>
      </c>
      <c r="Z12" s="98">
        <v>-963008</v>
      </c>
      <c r="AA12" s="98">
        <v>-232648</v>
      </c>
      <c r="AB12" s="98">
        <v>-232648</v>
      </c>
      <c r="AC12" s="98">
        <v>-116717</v>
      </c>
      <c r="AD12" s="98">
        <v>-116717</v>
      </c>
      <c r="AE12" s="98">
        <v>-191110</v>
      </c>
      <c r="AF12" s="98">
        <v>-191110</v>
      </c>
      <c r="AG12" s="98">
        <v>-290278</v>
      </c>
      <c r="AH12" s="98">
        <v>-290278</v>
      </c>
      <c r="AI12" s="98">
        <v>-830753</v>
      </c>
      <c r="AJ12" s="98">
        <v>-211727</v>
      </c>
      <c r="AK12" s="98">
        <v>-211727</v>
      </c>
      <c r="AL12" s="98">
        <v>-203667</v>
      </c>
      <c r="AM12" s="98">
        <v>-203667</v>
      </c>
      <c r="AN12" s="98">
        <v>-247449</v>
      </c>
      <c r="AO12" s="98">
        <v>-247449</v>
      </c>
      <c r="AP12" s="98">
        <v>-311706.48187000002</v>
      </c>
      <c r="AQ12" s="98">
        <v>-311706.48187000002</v>
      </c>
      <c r="AR12" s="98">
        <v>-974549.48187000002</v>
      </c>
      <c r="AS12" s="98">
        <v>-273403</v>
      </c>
      <c r="AT12" s="98">
        <v>-273403</v>
      </c>
      <c r="AU12" s="98">
        <v>-288457</v>
      </c>
      <c r="AV12" s="98">
        <v>-288457</v>
      </c>
      <c r="AW12" s="98">
        <v>-296834</v>
      </c>
      <c r="AX12" s="98">
        <v>-296834</v>
      </c>
      <c r="AY12" s="98">
        <v>-326567</v>
      </c>
      <c r="AZ12" s="98">
        <v>-326567</v>
      </c>
      <c r="BA12" s="98">
        <v>-1185261</v>
      </c>
      <c r="BB12" s="98">
        <v>-285732</v>
      </c>
      <c r="BC12" s="98">
        <v>-285732</v>
      </c>
      <c r="BD12" s="98">
        <v>-312274</v>
      </c>
      <c r="BE12" s="98">
        <v>-312274</v>
      </c>
      <c r="BF12" s="98">
        <v>-305251</v>
      </c>
      <c r="BG12" s="98">
        <v>-305251</v>
      </c>
      <c r="BH12" s="98">
        <v>-332888</v>
      </c>
      <c r="BI12" s="98">
        <v>-332888</v>
      </c>
      <c r="BJ12" s="98">
        <f t="shared" ref="BJ12:BK15" si="1">BH12+BF12+BD12+BB12</f>
        <v>-1236145</v>
      </c>
      <c r="BK12" s="98">
        <f t="shared" si="1"/>
        <v>-1236145</v>
      </c>
      <c r="BL12" s="98">
        <v>-333114</v>
      </c>
      <c r="BM12" s="98">
        <v>-333114</v>
      </c>
      <c r="BN12" s="98">
        <v>-358271</v>
      </c>
      <c r="BO12" s="98">
        <v>-358271</v>
      </c>
      <c r="BP12" s="98">
        <v>-371101</v>
      </c>
      <c r="BQ12" s="98">
        <v>-371101</v>
      </c>
      <c r="BR12" s="98">
        <v>-403374</v>
      </c>
      <c r="BS12" s="98">
        <v>-403374</v>
      </c>
      <c r="BT12" s="98">
        <v>-1465860</v>
      </c>
      <c r="BU12" s="98">
        <v>-1465860</v>
      </c>
      <c r="BV12" s="98">
        <v>-374221</v>
      </c>
      <c r="BW12" s="98">
        <v>-374221</v>
      </c>
      <c r="BX12" s="98">
        <v>-410781</v>
      </c>
      <c r="BY12" s="98">
        <v>-410781</v>
      </c>
      <c r="BZ12" s="98">
        <v>-404332</v>
      </c>
      <c r="CA12" s="98">
        <v>-404332</v>
      </c>
      <c r="CB12" s="98">
        <v>-439864</v>
      </c>
      <c r="CC12" s="98">
        <v>-439864</v>
      </c>
      <c r="CD12" s="98">
        <v>-1629198</v>
      </c>
      <c r="CE12" s="98">
        <v>-1629198</v>
      </c>
      <c r="CF12" s="98">
        <v>-398685</v>
      </c>
      <c r="CG12" s="98">
        <v>-398685</v>
      </c>
      <c r="CH12" s="98">
        <v>-414093</v>
      </c>
      <c r="CI12" s="98">
        <v>-414093</v>
      </c>
    </row>
    <row r="13" spans="1:87">
      <c r="A13" s="76" t="s">
        <v>142</v>
      </c>
      <c r="B13" s="76" t="s">
        <v>143</v>
      </c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  <c r="Z13" s="98"/>
      <c r="AA13" s="98">
        <v>-954</v>
      </c>
      <c r="AB13" s="98">
        <v>-954</v>
      </c>
      <c r="AC13" s="98">
        <v>-252</v>
      </c>
      <c r="AD13" s="98">
        <v>-252</v>
      </c>
      <c r="AE13" s="98">
        <v>1206</v>
      </c>
      <c r="AF13" s="98">
        <v>1206</v>
      </c>
      <c r="AG13" s="98">
        <v>0</v>
      </c>
      <c r="AH13" s="98">
        <v>0</v>
      </c>
      <c r="AI13" s="98">
        <v>0</v>
      </c>
      <c r="AJ13" s="98">
        <v>-778</v>
      </c>
      <c r="AK13" s="98">
        <v>-778</v>
      </c>
      <c r="AL13" s="98">
        <v>-1324</v>
      </c>
      <c r="AM13" s="98">
        <v>-1324</v>
      </c>
      <c r="AN13" s="98">
        <v>-524</v>
      </c>
      <c r="AO13" s="98">
        <v>-524</v>
      </c>
      <c r="AP13" s="98">
        <v>726</v>
      </c>
      <c r="AQ13" s="98">
        <v>726</v>
      </c>
      <c r="AR13" s="98">
        <v>-1701</v>
      </c>
      <c r="AS13" s="98">
        <v>703</v>
      </c>
      <c r="AT13" s="98">
        <v>703</v>
      </c>
      <c r="AU13" s="98">
        <v>-1445</v>
      </c>
      <c r="AV13" s="98">
        <v>-1445</v>
      </c>
      <c r="AW13" s="98">
        <v>-765</v>
      </c>
      <c r="AX13" s="98">
        <v>-765</v>
      </c>
      <c r="AY13" s="98">
        <v>2894</v>
      </c>
      <c r="AZ13" s="98">
        <v>2894</v>
      </c>
      <c r="BA13" s="98">
        <v>1387</v>
      </c>
      <c r="BB13" s="98">
        <v>-3636</v>
      </c>
      <c r="BC13" s="98">
        <v>-3636</v>
      </c>
      <c r="BD13" s="98">
        <v>0</v>
      </c>
      <c r="BE13" s="98">
        <v>0</v>
      </c>
      <c r="BF13" s="98">
        <v>3480</v>
      </c>
      <c r="BG13" s="98">
        <v>3480</v>
      </c>
      <c r="BH13" s="98">
        <v>3480</v>
      </c>
      <c r="BI13" s="98">
        <v>3480</v>
      </c>
      <c r="BJ13" s="98">
        <f t="shared" si="1"/>
        <v>3324</v>
      </c>
      <c r="BK13" s="98">
        <f t="shared" si="1"/>
        <v>3324</v>
      </c>
      <c r="BL13" s="98">
        <v>-258</v>
      </c>
      <c r="BM13" s="98">
        <v>-258</v>
      </c>
      <c r="BN13" s="98">
        <v>0</v>
      </c>
      <c r="BO13" s="98">
        <v>0</v>
      </c>
      <c r="BP13" s="98">
        <v>0</v>
      </c>
      <c r="BQ13" s="98">
        <v>0</v>
      </c>
      <c r="BR13" s="98">
        <v>0</v>
      </c>
      <c r="BS13" s="98">
        <v>0</v>
      </c>
      <c r="BT13" s="98">
        <v>-258</v>
      </c>
      <c r="BU13" s="98">
        <v>-258</v>
      </c>
      <c r="BV13" s="98">
        <v>0</v>
      </c>
      <c r="BW13" s="98">
        <v>0</v>
      </c>
      <c r="BX13" s="98">
        <v>0</v>
      </c>
      <c r="BY13" s="98">
        <v>0</v>
      </c>
      <c r="BZ13" s="98">
        <v>0</v>
      </c>
      <c r="CA13" s="98">
        <v>0</v>
      </c>
      <c r="CB13" s="98">
        <v>0</v>
      </c>
      <c r="CC13" s="98">
        <v>0</v>
      </c>
      <c r="CD13" s="98">
        <v>0</v>
      </c>
      <c r="CE13" s="98">
        <v>0</v>
      </c>
      <c r="CF13" s="98">
        <v>0</v>
      </c>
      <c r="CG13" s="98">
        <v>0</v>
      </c>
      <c r="CH13" s="98">
        <v>0</v>
      </c>
      <c r="CI13" s="98">
        <v>0</v>
      </c>
    </row>
    <row r="14" spans="1:87">
      <c r="A14" s="76" t="s">
        <v>144</v>
      </c>
      <c r="B14" s="76" t="s">
        <v>145</v>
      </c>
      <c r="C14" s="98">
        <v>-2840</v>
      </c>
      <c r="D14" s="98">
        <v>-6349</v>
      </c>
      <c r="E14" s="98">
        <v>-5232</v>
      </c>
      <c r="F14" s="98">
        <v>-7592</v>
      </c>
      <c r="G14" s="98">
        <v>-22013</v>
      </c>
      <c r="H14" s="98">
        <v>-8295</v>
      </c>
      <c r="I14" s="98">
        <v>-10707</v>
      </c>
      <c r="J14" s="98">
        <v>-16398</v>
      </c>
      <c r="K14" s="98">
        <v>-21670</v>
      </c>
      <c r="L14" s="98">
        <v>-57070</v>
      </c>
      <c r="M14" s="98">
        <v>-23229</v>
      </c>
      <c r="N14" s="98">
        <v>-8363</v>
      </c>
      <c r="O14" s="98">
        <v>-25587</v>
      </c>
      <c r="P14" s="98">
        <v>-36385</v>
      </c>
      <c r="Q14" s="98">
        <v>-93564</v>
      </c>
      <c r="R14" s="98">
        <v>-30580</v>
      </c>
      <c r="S14" s="98">
        <v>-30580</v>
      </c>
      <c r="T14" s="98">
        <v>-20095</v>
      </c>
      <c r="U14" s="98">
        <v>-20095</v>
      </c>
      <c r="V14" s="98">
        <v>-32464</v>
      </c>
      <c r="W14" s="98">
        <v>-32464</v>
      </c>
      <c r="X14" s="98">
        <v>-36722.373000000007</v>
      </c>
      <c r="Y14" s="98">
        <v>-36722.373000000007</v>
      </c>
      <c r="Z14" s="98">
        <v>-119861.37300000001</v>
      </c>
      <c r="AA14" s="98">
        <v>-31817</v>
      </c>
      <c r="AB14" s="98">
        <v>-31817</v>
      </c>
      <c r="AC14" s="98">
        <v>-16218</v>
      </c>
      <c r="AD14" s="98">
        <v>-16218</v>
      </c>
      <c r="AE14" s="98">
        <v>-12778</v>
      </c>
      <c r="AF14" s="98">
        <v>-12778</v>
      </c>
      <c r="AG14" s="98">
        <v>-22391</v>
      </c>
      <c r="AH14" s="98">
        <v>-22391</v>
      </c>
      <c r="AI14" s="98">
        <v>-83204</v>
      </c>
      <c r="AJ14" s="98">
        <v>-20877</v>
      </c>
      <c r="AK14" s="98">
        <v>-20877</v>
      </c>
      <c r="AL14" s="98">
        <v>-20645</v>
      </c>
      <c r="AM14" s="98">
        <v>-20645</v>
      </c>
      <c r="AN14" s="98">
        <v>-10248</v>
      </c>
      <c r="AO14" s="98">
        <v>-10248</v>
      </c>
      <c r="AP14" s="98">
        <v>-6386</v>
      </c>
      <c r="AQ14" s="98">
        <v>-6386</v>
      </c>
      <c r="AR14" s="98">
        <v>-58355</v>
      </c>
      <c r="AS14" s="98">
        <v>-20222</v>
      </c>
      <c r="AT14" s="98">
        <v>-20222</v>
      </c>
      <c r="AU14" s="98">
        <v>-31875</v>
      </c>
      <c r="AV14" s="98">
        <v>-31875</v>
      </c>
      <c r="AW14" s="98">
        <v>-28242</v>
      </c>
      <c r="AX14" s="98">
        <v>-28242</v>
      </c>
      <c r="AY14" s="98">
        <v>-33572</v>
      </c>
      <c r="AZ14" s="98">
        <v>-33572</v>
      </c>
      <c r="BA14" s="98">
        <v>-113911</v>
      </c>
      <c r="BB14" s="98">
        <v>-24022</v>
      </c>
      <c r="BC14" s="98">
        <v>-24022</v>
      </c>
      <c r="BD14" s="98">
        <v>-15780</v>
      </c>
      <c r="BE14" s="98">
        <v>-15780</v>
      </c>
      <c r="BF14" s="98">
        <v>-24616</v>
      </c>
      <c r="BG14" s="98">
        <v>-24616</v>
      </c>
      <c r="BH14" s="98">
        <v>12087</v>
      </c>
      <c r="BI14" s="98">
        <v>12087</v>
      </c>
      <c r="BJ14" s="98">
        <f t="shared" si="1"/>
        <v>-52331</v>
      </c>
      <c r="BK14" s="98">
        <f t="shared" si="1"/>
        <v>-52331</v>
      </c>
      <c r="BL14" s="98">
        <v>-36270</v>
      </c>
      <c r="BM14" s="98">
        <v>-36270</v>
      </c>
      <c r="BN14" s="98">
        <v>-29400</v>
      </c>
      <c r="BO14" s="98">
        <v>-29400</v>
      </c>
      <c r="BP14" s="98">
        <v>-18671</v>
      </c>
      <c r="BQ14" s="98">
        <v>-18671</v>
      </c>
      <c r="BR14" s="98">
        <v>-47439</v>
      </c>
      <c r="BS14" s="98">
        <v>-47439</v>
      </c>
      <c r="BT14" s="98">
        <v>-131780</v>
      </c>
      <c r="BU14" s="98">
        <v>-131780</v>
      </c>
      <c r="BV14" s="98">
        <v>-50202</v>
      </c>
      <c r="BW14" s="98">
        <v>-50202</v>
      </c>
      <c r="BX14" s="98">
        <v>-37509</v>
      </c>
      <c r="BY14" s="98">
        <v>-37509</v>
      </c>
      <c r="BZ14" s="98">
        <v>-43450</v>
      </c>
      <c r="CA14" s="98">
        <v>-43450</v>
      </c>
      <c r="CB14" s="98">
        <v>-64980</v>
      </c>
      <c r="CC14" s="98">
        <v>-64980</v>
      </c>
      <c r="CD14" s="98">
        <v>-196141</v>
      </c>
      <c r="CE14" s="98">
        <v>-196141</v>
      </c>
      <c r="CF14" s="98">
        <v>-43068</v>
      </c>
      <c r="CG14" s="98">
        <v>-43068</v>
      </c>
      <c r="CH14" s="98">
        <v>-12407</v>
      </c>
      <c r="CI14" s="98">
        <v>-12407</v>
      </c>
    </row>
    <row r="15" spans="1:87">
      <c r="A15" s="78" t="s">
        <v>146</v>
      </c>
      <c r="B15" s="78" t="s">
        <v>147</v>
      </c>
      <c r="C15" s="99">
        <v>-117790</v>
      </c>
      <c r="D15" s="99">
        <v>-125537</v>
      </c>
      <c r="E15" s="99">
        <v>-133622</v>
      </c>
      <c r="F15" s="99">
        <v>-149352</v>
      </c>
      <c r="G15" s="99">
        <v>-526302</v>
      </c>
      <c r="H15" s="99">
        <v>-150129</v>
      </c>
      <c r="I15" s="99">
        <v>-162179</v>
      </c>
      <c r="J15" s="99">
        <v>-169979</v>
      </c>
      <c r="K15" s="99">
        <v>-205585</v>
      </c>
      <c r="L15" s="99">
        <v>-687871</v>
      </c>
      <c r="M15" s="99">
        <v>-185235</v>
      </c>
      <c r="N15" s="99">
        <v>-205240</v>
      </c>
      <c r="O15" s="99">
        <v>-228361</v>
      </c>
      <c r="P15" s="99">
        <v>-272456</v>
      </c>
      <c r="Q15" s="99">
        <v>-891292</v>
      </c>
      <c r="R15" s="99">
        <v>-254507</v>
      </c>
      <c r="S15" s="99">
        <v>-254507</v>
      </c>
      <c r="T15" s="99">
        <v>-247764</v>
      </c>
      <c r="U15" s="99">
        <v>-247764</v>
      </c>
      <c r="V15" s="99">
        <v>-276488</v>
      </c>
      <c r="W15" s="99">
        <v>-276488</v>
      </c>
      <c r="X15" s="99">
        <v>-304110.37300000002</v>
      </c>
      <c r="Y15" s="99">
        <v>-304110.37300000002</v>
      </c>
      <c r="Z15" s="99">
        <v>-1082869.3730000001</v>
      </c>
      <c r="AA15" s="99">
        <v>-265419</v>
      </c>
      <c r="AB15" s="99">
        <v>-265419</v>
      </c>
      <c r="AC15" s="99">
        <v>-133187</v>
      </c>
      <c r="AD15" s="99">
        <v>-133187</v>
      </c>
      <c r="AE15" s="99">
        <v>-202682</v>
      </c>
      <c r="AF15" s="99">
        <v>-202682</v>
      </c>
      <c r="AG15" s="99">
        <v>-312669</v>
      </c>
      <c r="AH15" s="99">
        <v>-312669</v>
      </c>
      <c r="AI15" s="99">
        <v>-913957</v>
      </c>
      <c r="AJ15" s="99">
        <v>-233382</v>
      </c>
      <c r="AK15" s="99">
        <v>-233382</v>
      </c>
      <c r="AL15" s="99">
        <v>-225636</v>
      </c>
      <c r="AM15" s="99">
        <v>-225636</v>
      </c>
      <c r="AN15" s="99">
        <v>-258221</v>
      </c>
      <c r="AO15" s="99">
        <v>-258221</v>
      </c>
      <c r="AP15" s="99">
        <v>-317366.48187000002</v>
      </c>
      <c r="AQ15" s="99">
        <v>-317366.48187000002</v>
      </c>
      <c r="AR15" s="99">
        <v>-1034605.48187</v>
      </c>
      <c r="AS15" s="99">
        <v>-292922</v>
      </c>
      <c r="AT15" s="99">
        <v>-292922</v>
      </c>
      <c r="AU15" s="99">
        <v>-321777</v>
      </c>
      <c r="AV15" s="99">
        <v>-321777</v>
      </c>
      <c r="AW15" s="99">
        <v>-325841</v>
      </c>
      <c r="AX15" s="99">
        <v>-325841</v>
      </c>
      <c r="AY15" s="99">
        <v>-357245</v>
      </c>
      <c r="AZ15" s="99">
        <v>-357245</v>
      </c>
      <c r="BA15" s="99">
        <v>-1297785</v>
      </c>
      <c r="BB15" s="99">
        <v>-313390</v>
      </c>
      <c r="BC15" s="99">
        <v>-313390</v>
      </c>
      <c r="BD15" s="99">
        <v>-328054</v>
      </c>
      <c r="BE15" s="99">
        <v>-328054</v>
      </c>
      <c r="BF15" s="99">
        <v>-326387</v>
      </c>
      <c r="BG15" s="99">
        <v>-326387</v>
      </c>
      <c r="BH15" s="99">
        <v>-317321</v>
      </c>
      <c r="BI15" s="99">
        <v>-317321</v>
      </c>
      <c r="BJ15" s="99">
        <f t="shared" si="1"/>
        <v>-1285152</v>
      </c>
      <c r="BK15" s="99">
        <f t="shared" si="1"/>
        <v>-1285152</v>
      </c>
      <c r="BL15" s="99">
        <v>-369642</v>
      </c>
      <c r="BM15" s="99">
        <v>-369642</v>
      </c>
      <c r="BN15" s="99">
        <v>-387671</v>
      </c>
      <c r="BO15" s="99">
        <v>-387671</v>
      </c>
      <c r="BP15" s="99">
        <v>-389772</v>
      </c>
      <c r="BQ15" s="99">
        <v>-389772</v>
      </c>
      <c r="BR15" s="99">
        <v>-450813</v>
      </c>
      <c r="BS15" s="99">
        <v>-450813</v>
      </c>
      <c r="BT15" s="99">
        <v>-1597898</v>
      </c>
      <c r="BU15" s="99">
        <v>-1597898</v>
      </c>
      <c r="BV15" s="99">
        <v>-424423</v>
      </c>
      <c r="BW15" s="99">
        <v>-424423</v>
      </c>
      <c r="BX15" s="99">
        <v>-448290</v>
      </c>
      <c r="BY15" s="99">
        <v>-448290</v>
      </c>
      <c r="BZ15" s="99">
        <v>-447782</v>
      </c>
      <c r="CA15" s="99">
        <v>-447782</v>
      </c>
      <c r="CB15" s="99">
        <v>-504844</v>
      </c>
      <c r="CC15" s="99">
        <v>-504844</v>
      </c>
      <c r="CD15" s="99">
        <v>-1825339</v>
      </c>
      <c r="CE15" s="99">
        <v>-1825339</v>
      </c>
      <c r="CF15" s="99">
        <v>-441753</v>
      </c>
      <c r="CG15" s="99">
        <v>-441753</v>
      </c>
      <c r="CH15" s="99">
        <v>-426500</v>
      </c>
      <c r="CI15" s="99">
        <v>-426500</v>
      </c>
    </row>
    <row r="16" spans="1:87" s="82" customFormat="1">
      <c r="A16" s="81" t="s">
        <v>454</v>
      </c>
      <c r="B16" s="81" t="s">
        <v>455</v>
      </c>
      <c r="C16" s="95">
        <f>C15/C$10</f>
        <v>-0.38213233672026059</v>
      </c>
      <c r="D16" s="95">
        <f t="shared" ref="D16:AI16" si="2">D15/D10</f>
        <v>-0.38604081908785914</v>
      </c>
      <c r="E16" s="95">
        <f t="shared" si="2"/>
        <v>-0.38081748280048561</v>
      </c>
      <c r="F16" s="95">
        <f t="shared" si="2"/>
        <v>-0.36519238669040122</v>
      </c>
      <c r="G16" s="95">
        <f t="shared" si="2"/>
        <v>-0.37774208273402982</v>
      </c>
      <c r="H16" s="95">
        <f t="shared" si="2"/>
        <v>-0.38501822135938263</v>
      </c>
      <c r="I16" s="95">
        <f t="shared" si="2"/>
        <v>-0.37857262906282974</v>
      </c>
      <c r="J16" s="95">
        <f t="shared" si="2"/>
        <v>-0.38371623162167229</v>
      </c>
      <c r="K16" s="95">
        <f t="shared" si="2"/>
        <v>-0.39343851309197103</v>
      </c>
      <c r="L16" s="95">
        <f t="shared" si="2"/>
        <v>-0.38561293121909052</v>
      </c>
      <c r="M16" s="95">
        <f t="shared" si="2"/>
        <v>-0.38388366295082782</v>
      </c>
      <c r="N16" s="95">
        <f t="shared" si="2"/>
        <v>-0.38228637951105937</v>
      </c>
      <c r="O16" s="95">
        <f t="shared" si="2"/>
        <v>-0.37383769660934818</v>
      </c>
      <c r="P16" s="95">
        <f t="shared" si="2"/>
        <v>-0.37942660425889846</v>
      </c>
      <c r="Q16" s="95">
        <f t="shared" si="2"/>
        <v>-0.37954242434952795</v>
      </c>
      <c r="R16" s="95">
        <f t="shared" si="2"/>
        <v>-0.38253034231390676</v>
      </c>
      <c r="S16" s="95">
        <f t="shared" si="2"/>
        <v>-0.38253034231390676</v>
      </c>
      <c r="T16" s="95">
        <f t="shared" si="2"/>
        <v>-0.36656305341975498</v>
      </c>
      <c r="U16" s="95">
        <f t="shared" si="2"/>
        <v>-0.36656305341975498</v>
      </c>
      <c r="V16" s="95">
        <f t="shared" si="2"/>
        <v>-0.38225010610838678</v>
      </c>
      <c r="W16" s="95">
        <f t="shared" si="2"/>
        <v>-0.38225010610838678</v>
      </c>
      <c r="X16" s="95">
        <f t="shared" si="2"/>
        <v>-0.37851178499372073</v>
      </c>
      <c r="Y16" s="95">
        <f t="shared" si="2"/>
        <v>-0.37851178499372073</v>
      </c>
      <c r="Z16" s="95">
        <f t="shared" si="2"/>
        <v>-0.37757083288295989</v>
      </c>
      <c r="AA16" s="95">
        <f t="shared" si="2"/>
        <v>-0.40891695605150691</v>
      </c>
      <c r="AB16" s="95">
        <f t="shared" si="2"/>
        <v>-0.40891695605150691</v>
      </c>
      <c r="AC16" s="95">
        <f t="shared" si="2"/>
        <v>-0.45492956784304084</v>
      </c>
      <c r="AD16" s="95">
        <f t="shared" si="2"/>
        <v>-0.45492956784304084</v>
      </c>
      <c r="AE16" s="95">
        <f t="shared" si="2"/>
        <v>-0.38806707436155669</v>
      </c>
      <c r="AF16" s="95">
        <f t="shared" si="2"/>
        <v>-0.38806707436155669</v>
      </c>
      <c r="AG16" s="95">
        <f t="shared" si="2"/>
        <v>-0.40396563819849896</v>
      </c>
      <c r="AH16" s="95">
        <f t="shared" si="2"/>
        <v>-0.40396563819849896</v>
      </c>
      <c r="AI16" s="95">
        <f t="shared" si="2"/>
        <v>-0.40835797074964914</v>
      </c>
      <c r="AJ16" s="95">
        <f t="shared" ref="AJ16:BI16" si="3">AJ15/AJ10</f>
        <v>-0.41484602053059594</v>
      </c>
      <c r="AK16" s="95">
        <f t="shared" si="3"/>
        <v>-0.41484602053059594</v>
      </c>
      <c r="AL16" s="95">
        <f t="shared" si="3"/>
        <v>-0.39734021758654331</v>
      </c>
      <c r="AM16" s="95">
        <f t="shared" si="3"/>
        <v>-0.39734021758654331</v>
      </c>
      <c r="AN16" s="95">
        <f t="shared" si="3"/>
        <v>-0.36370281896058754</v>
      </c>
      <c r="AO16" s="95">
        <f t="shared" si="3"/>
        <v>-0.36370281896058754</v>
      </c>
      <c r="AP16" s="95">
        <f t="shared" si="3"/>
        <v>-0.34765849426620421</v>
      </c>
      <c r="AQ16" s="95">
        <f t="shared" si="3"/>
        <v>-0.34765849426620421</v>
      </c>
      <c r="AR16" s="95">
        <f t="shared" si="3"/>
        <v>-0.375770960599911</v>
      </c>
      <c r="AS16" s="95">
        <f t="shared" si="3"/>
        <v>-0.36560728813157378</v>
      </c>
      <c r="AT16" s="95">
        <f t="shared" si="3"/>
        <v>-0.36560728813157378</v>
      </c>
      <c r="AU16" s="95">
        <f t="shared" si="3"/>
        <v>-0.36429207036388789</v>
      </c>
      <c r="AV16" s="95">
        <f t="shared" si="3"/>
        <v>-0.36429207036388789</v>
      </c>
      <c r="AW16" s="95">
        <f t="shared" si="3"/>
        <v>-0.35860020447984753</v>
      </c>
      <c r="AX16" s="95">
        <f t="shared" si="3"/>
        <v>-0.35860020447984753</v>
      </c>
      <c r="AY16" s="95">
        <f t="shared" si="3"/>
        <v>-0.33973505525229664</v>
      </c>
      <c r="AZ16" s="95">
        <f t="shared" si="3"/>
        <v>-0.33973505525229664</v>
      </c>
      <c r="BA16" s="95">
        <f t="shared" si="3"/>
        <v>-0.35607711416713811</v>
      </c>
      <c r="BB16" s="95">
        <f t="shared" si="3"/>
        <v>-0.35402938741020484</v>
      </c>
      <c r="BC16" s="95">
        <f t="shared" si="3"/>
        <v>-0.35402938741020484</v>
      </c>
      <c r="BD16" s="95">
        <f t="shared" si="3"/>
        <v>-0.35097813701942365</v>
      </c>
      <c r="BE16" s="95">
        <f t="shared" si="3"/>
        <v>-0.35097813701942365</v>
      </c>
      <c r="BF16" s="95">
        <f t="shared" si="3"/>
        <v>-0.34428427368314457</v>
      </c>
      <c r="BG16" s="95">
        <f t="shared" si="3"/>
        <v>-0.34428427368314457</v>
      </c>
      <c r="BH16" s="95">
        <f t="shared" si="3"/>
        <v>-0.29544314003711181</v>
      </c>
      <c r="BI16" s="95">
        <f t="shared" si="3"/>
        <v>-0.29544314003711181</v>
      </c>
      <c r="BJ16" s="95">
        <f>BJ15/BJ$10</f>
        <v>-0.33450417638284197</v>
      </c>
      <c r="BK16" s="95">
        <f>BK15/BK$10</f>
        <v>-0.33450417638284197</v>
      </c>
      <c r="BL16" s="95">
        <f t="shared" ref="BL16:BS16" si="4">BL15/BL10</f>
        <v>-0.35935579959246527</v>
      </c>
      <c r="BM16" s="95">
        <f t="shared" si="4"/>
        <v>-0.35935579959246527</v>
      </c>
      <c r="BN16" s="95">
        <f t="shared" si="4"/>
        <v>-0.34980559387934279</v>
      </c>
      <c r="BO16" s="95">
        <f t="shared" si="4"/>
        <v>-0.34980559387934279</v>
      </c>
      <c r="BP16" s="95">
        <f t="shared" si="4"/>
        <v>-0.34715707982336291</v>
      </c>
      <c r="BQ16" s="95">
        <f t="shared" si="4"/>
        <v>-0.34715707982336291</v>
      </c>
      <c r="BR16" s="95">
        <f t="shared" si="4"/>
        <v>-0.34765237307545488</v>
      </c>
      <c r="BS16" s="95">
        <f t="shared" si="4"/>
        <v>-0.34765237307545488</v>
      </c>
      <c r="BT16" s="95">
        <v>-0.35069616974953693</v>
      </c>
      <c r="BU16" s="95">
        <v>-0.35069616974953693</v>
      </c>
      <c r="BV16" s="95">
        <v>-0.36631104889262506</v>
      </c>
      <c r="BW16" s="95">
        <v>-0.36631104889262506</v>
      </c>
      <c r="BX16" s="95">
        <v>-0.3491292601456516</v>
      </c>
      <c r="BY16" s="95">
        <v>-0.3491292601456516</v>
      </c>
      <c r="BZ16" s="95">
        <v>-0.34171580586892636</v>
      </c>
      <c r="CA16" s="95">
        <v>-0.34171580586892636</v>
      </c>
      <c r="CB16" s="95">
        <f>CB15/CB$10</f>
        <v>-0.34136729759116308</v>
      </c>
      <c r="CC16" s="95">
        <f>CC15/CC$10</f>
        <v>-0.34136729759116308</v>
      </c>
      <c r="CD16" s="95">
        <f>CD15/CD$10</f>
        <v>-0.34888344583133041</v>
      </c>
      <c r="CE16" s="95">
        <f>CE15/CE$10</f>
        <v>-0.34888344583133041</v>
      </c>
      <c r="CF16" s="95">
        <v>-0.33304634118942916</v>
      </c>
      <c r="CG16" s="95">
        <v>-0.33304634118942916</v>
      </c>
      <c r="CH16" s="95">
        <v>-0.30680517619537123</v>
      </c>
      <c r="CI16" s="95">
        <v>-0.30680517619537123</v>
      </c>
    </row>
    <row r="17" spans="1:87" s="82" customFormat="1">
      <c r="A17" s="81"/>
      <c r="B17" s="81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95"/>
      <c r="BB17" s="95"/>
      <c r="BC17" s="95"/>
      <c r="BD17" s="95"/>
      <c r="BE17" s="95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5"/>
      <c r="BS17" s="95"/>
      <c r="BT17" s="95"/>
      <c r="BU17" s="95"/>
      <c r="BV17" s="95"/>
      <c r="BW17" s="95"/>
      <c r="BX17" s="95"/>
      <c r="BY17" s="95"/>
      <c r="BZ17" s="95"/>
      <c r="CA17" s="95"/>
      <c r="CB17" s="95"/>
      <c r="CC17" s="95"/>
      <c r="CD17" s="95"/>
      <c r="CE17" s="95"/>
      <c r="CF17" s="95"/>
      <c r="CG17" s="95"/>
      <c r="CH17" s="95">
        <v>-0.11962812191351475</v>
      </c>
      <c r="CI17" s="95">
        <v>-0.11962812191351475</v>
      </c>
    </row>
    <row r="18" spans="1:87">
      <c r="A18" s="76" t="s">
        <v>148</v>
      </c>
      <c r="B18" s="76" t="s">
        <v>149</v>
      </c>
      <c r="C18" s="98">
        <v>-58903</v>
      </c>
      <c r="D18" s="98">
        <v>-61999</v>
      </c>
      <c r="E18" s="98">
        <v>-66392</v>
      </c>
      <c r="F18" s="98">
        <v>-65583</v>
      </c>
      <c r="G18" s="98">
        <v>-252877</v>
      </c>
      <c r="H18" s="98">
        <v>-76032</v>
      </c>
      <c r="I18" s="98">
        <v>-71588</v>
      </c>
      <c r="J18" s="98">
        <v>-79462</v>
      </c>
      <c r="K18" s="98">
        <v>-81115</v>
      </c>
      <c r="L18" s="101">
        <v>-308198</v>
      </c>
      <c r="M18" s="98">
        <v>-89699</v>
      </c>
      <c r="N18" s="98">
        <v>-100394</v>
      </c>
      <c r="O18" s="98">
        <v>-105459</v>
      </c>
      <c r="P18" s="98">
        <v>-108911</v>
      </c>
      <c r="Q18" s="98">
        <v>-404463</v>
      </c>
      <c r="R18" s="98">
        <v>-127814</v>
      </c>
      <c r="S18" s="98">
        <v>-127814</v>
      </c>
      <c r="T18" s="98">
        <v>-128006</v>
      </c>
      <c r="U18" s="98">
        <v>-128006</v>
      </c>
      <c r="V18" s="98">
        <v>-121288</v>
      </c>
      <c r="W18" s="98">
        <v>-121288</v>
      </c>
      <c r="X18" s="98">
        <v>-121831</v>
      </c>
      <c r="Y18" s="98">
        <v>-121831</v>
      </c>
      <c r="Z18" s="98">
        <v>-498939</v>
      </c>
      <c r="AA18" s="98">
        <v>-139155</v>
      </c>
      <c r="AB18" s="98">
        <v>-139155</v>
      </c>
      <c r="AC18" s="98">
        <v>-91113</v>
      </c>
      <c r="AD18" s="98">
        <v>-91113</v>
      </c>
      <c r="AE18" s="98">
        <v>-117491</v>
      </c>
      <c r="AF18" s="98">
        <v>-117491</v>
      </c>
      <c r="AG18" s="98">
        <v>-133849</v>
      </c>
      <c r="AH18" s="98">
        <v>-133849</v>
      </c>
      <c r="AI18" s="98">
        <v>-481608</v>
      </c>
      <c r="AJ18" s="98">
        <v>-141007</v>
      </c>
      <c r="AK18" s="98">
        <v>-141007</v>
      </c>
      <c r="AL18" s="98">
        <v>-118708</v>
      </c>
      <c r="AM18" s="98">
        <v>-118708</v>
      </c>
      <c r="AN18" s="98">
        <v>-121106</v>
      </c>
      <c r="AO18" s="98">
        <v>-121106</v>
      </c>
      <c r="AP18" s="98">
        <v>-126243</v>
      </c>
      <c r="AQ18" s="98">
        <v>-126243</v>
      </c>
      <c r="AR18" s="98">
        <v>-507064</v>
      </c>
      <c r="AS18" s="98">
        <v>-138868</v>
      </c>
      <c r="AT18" s="98">
        <v>-138868</v>
      </c>
      <c r="AU18" s="98">
        <v>-150483</v>
      </c>
      <c r="AV18" s="98">
        <v>-150483</v>
      </c>
      <c r="AW18" s="98">
        <v>-159731</v>
      </c>
      <c r="AX18" s="98">
        <v>-159731</v>
      </c>
      <c r="AY18" s="98">
        <v>-154680</v>
      </c>
      <c r="AZ18" s="98">
        <v>-154680</v>
      </c>
      <c r="BA18" s="98">
        <v>-603762</v>
      </c>
      <c r="BB18" s="98">
        <v>-171771</v>
      </c>
      <c r="BC18" s="98">
        <v>-171771</v>
      </c>
      <c r="BD18" s="98">
        <v>-168677</v>
      </c>
      <c r="BE18" s="98">
        <v>-168677</v>
      </c>
      <c r="BF18" s="98">
        <v>-172134</v>
      </c>
      <c r="BG18" s="98">
        <v>-172134</v>
      </c>
      <c r="BH18" s="98">
        <v>-202901</v>
      </c>
      <c r="BI18" s="98">
        <v>-202901</v>
      </c>
      <c r="BJ18" s="98">
        <f t="shared" ref="BJ18:BJ27" si="5">BH18+BF18+BD18+BB18</f>
        <v>-715483</v>
      </c>
      <c r="BK18" s="98">
        <f t="shared" ref="BK18:BK27" si="6">BI18+BG18+BE18+BC18</f>
        <v>-715483</v>
      </c>
      <c r="BL18" s="98">
        <v>-194304</v>
      </c>
      <c r="BM18" s="98">
        <v>-194304</v>
      </c>
      <c r="BN18" s="98">
        <v>-214649</v>
      </c>
      <c r="BO18" s="98">
        <v>-214649</v>
      </c>
      <c r="BP18" s="98">
        <v>-219112</v>
      </c>
      <c r="BQ18" s="98">
        <v>-219112</v>
      </c>
      <c r="BR18" s="98">
        <v>-239536</v>
      </c>
      <c r="BS18" s="98">
        <v>-239536</v>
      </c>
      <c r="BT18" s="98">
        <v>-867601</v>
      </c>
      <c r="BU18" s="98">
        <v>-867601</v>
      </c>
      <c r="BV18" s="98">
        <v>-228555</v>
      </c>
      <c r="BW18" s="98">
        <v>-228555</v>
      </c>
      <c r="BX18" s="98">
        <v>-238642</v>
      </c>
      <c r="BY18" s="98">
        <v>-238642</v>
      </c>
      <c r="BZ18" s="98">
        <v>-251355</v>
      </c>
      <c r="CA18" s="98">
        <v>-251355</v>
      </c>
      <c r="CB18" s="98">
        <v>-260713</v>
      </c>
      <c r="CC18" s="98">
        <v>-260713</v>
      </c>
      <c r="CD18" s="98">
        <v>-979265</v>
      </c>
      <c r="CE18" s="98">
        <v>-979265</v>
      </c>
      <c r="CF18" s="98">
        <v>-275319</v>
      </c>
      <c r="CG18" s="98">
        <v>-275319</v>
      </c>
      <c r="CH18" s="98">
        <v>-294850</v>
      </c>
      <c r="CI18" s="98">
        <v>-294850</v>
      </c>
    </row>
    <row r="19" spans="1:87">
      <c r="A19" s="76" t="s">
        <v>150</v>
      </c>
      <c r="B19" s="76" t="s">
        <v>151</v>
      </c>
      <c r="C19" s="98">
        <v>-30757</v>
      </c>
      <c r="D19" s="98">
        <v>-32399</v>
      </c>
      <c r="E19" s="98">
        <v>-34086</v>
      </c>
      <c r="F19" s="98">
        <v>-38536</v>
      </c>
      <c r="G19" s="98">
        <v>-135778</v>
      </c>
      <c r="H19" s="98">
        <v>-37735</v>
      </c>
      <c r="I19" s="98">
        <v>-41717</v>
      </c>
      <c r="J19" s="98">
        <v>-42589</v>
      </c>
      <c r="K19" s="98">
        <v>-38037</v>
      </c>
      <c r="L19" s="98">
        <v>-160078</v>
      </c>
      <c r="M19" s="98">
        <v>-45275</v>
      </c>
      <c r="N19" s="98">
        <v>-47549</v>
      </c>
      <c r="O19" s="98">
        <v>-57326</v>
      </c>
      <c r="P19" s="98">
        <v>-65644</v>
      </c>
      <c r="Q19" s="98">
        <v>-215794</v>
      </c>
      <c r="R19" s="98">
        <v>-61584</v>
      </c>
      <c r="S19" s="98">
        <v>-61584</v>
      </c>
      <c r="T19" s="98">
        <v>-62128</v>
      </c>
      <c r="U19" s="98">
        <v>-62128</v>
      </c>
      <c r="V19" s="98">
        <v>-67836</v>
      </c>
      <c r="W19" s="98">
        <v>-67836</v>
      </c>
      <c r="X19" s="98">
        <v>-71110</v>
      </c>
      <c r="Y19" s="98">
        <v>-71110</v>
      </c>
      <c r="Z19" s="98">
        <v>-262658</v>
      </c>
      <c r="AA19" s="98">
        <v>-31920</v>
      </c>
      <c r="AB19" s="98">
        <v>-31920</v>
      </c>
      <c r="AC19" s="98">
        <v>-14408.06481</v>
      </c>
      <c r="AD19" s="98">
        <v>-14408.06481</v>
      </c>
      <c r="AE19" s="98">
        <v>-25591.969420000001</v>
      </c>
      <c r="AF19" s="98">
        <v>-25591.969420000001</v>
      </c>
      <c r="AG19" s="98">
        <v>-38106.654470000001</v>
      </c>
      <c r="AH19" s="98">
        <v>-38106.654470000001</v>
      </c>
      <c r="AI19" s="98">
        <v>-110026.6887</v>
      </c>
      <c r="AJ19" s="98">
        <v>-27537</v>
      </c>
      <c r="AK19" s="98">
        <v>-27537</v>
      </c>
      <c r="AL19" s="98">
        <v>-27621</v>
      </c>
      <c r="AM19" s="98">
        <v>-27621</v>
      </c>
      <c r="AN19" s="98">
        <v>-67613</v>
      </c>
      <c r="AO19" s="98">
        <v>-67613</v>
      </c>
      <c r="AP19" s="98">
        <v>-48328</v>
      </c>
      <c r="AQ19" s="98">
        <v>-48328</v>
      </c>
      <c r="AR19" s="98">
        <v>-272070</v>
      </c>
      <c r="AS19" s="98">
        <v>-42307</v>
      </c>
      <c r="AT19" s="98">
        <v>-42307</v>
      </c>
      <c r="AU19" s="98">
        <v>-47115</v>
      </c>
      <c r="AV19" s="98">
        <v>-47115</v>
      </c>
      <c r="AW19" s="98">
        <v>-91883</v>
      </c>
      <c r="AX19" s="98">
        <v>-91883</v>
      </c>
      <c r="AY19" s="98">
        <v>-100345</v>
      </c>
      <c r="AZ19" s="98">
        <v>-100345</v>
      </c>
      <c r="BA19" s="98">
        <v>-363534</v>
      </c>
      <c r="BB19" s="98">
        <v>-87516</v>
      </c>
      <c r="BC19" s="98">
        <v>-87516</v>
      </c>
      <c r="BD19" s="98">
        <v>-92607</v>
      </c>
      <c r="BE19" s="98">
        <v>-92607</v>
      </c>
      <c r="BF19" s="98">
        <v>-103329</v>
      </c>
      <c r="BG19" s="98">
        <v>-103329</v>
      </c>
      <c r="BH19" s="98">
        <v>-91714</v>
      </c>
      <c r="BI19" s="98">
        <v>-91714</v>
      </c>
      <c r="BJ19" s="98">
        <f t="shared" si="5"/>
        <v>-375166</v>
      </c>
      <c r="BK19" s="98">
        <f t="shared" si="6"/>
        <v>-375166</v>
      </c>
      <c r="BL19" s="98">
        <v>-106317</v>
      </c>
      <c r="BM19" s="98">
        <v>-106317</v>
      </c>
      <c r="BN19" s="98">
        <v>-118046</v>
      </c>
      <c r="BO19" s="98">
        <v>-118046</v>
      </c>
      <c r="BP19" s="98">
        <v>-124034</v>
      </c>
      <c r="BQ19" s="98">
        <v>-124034</v>
      </c>
      <c r="BR19" s="98">
        <v>-133535</v>
      </c>
      <c r="BS19" s="98">
        <v>-133535</v>
      </c>
      <c r="BT19" s="98">
        <v>-481932</v>
      </c>
      <c r="BU19" s="98">
        <v>-481932</v>
      </c>
      <c r="BV19" s="98">
        <v>-112265</v>
      </c>
      <c r="BW19" s="98">
        <v>-112265</v>
      </c>
      <c r="BX19" s="98">
        <v>-192086</v>
      </c>
      <c r="BY19" s="98">
        <v>-192086</v>
      </c>
      <c r="BZ19" s="98">
        <v>-182254</v>
      </c>
      <c r="CA19" s="98">
        <v>-182254</v>
      </c>
      <c r="CB19" s="98">
        <v>-193095</v>
      </c>
      <c r="CC19" s="98">
        <v>-193095</v>
      </c>
      <c r="CD19" s="98">
        <v>-679700</v>
      </c>
      <c r="CE19" s="98">
        <v>-679700</v>
      </c>
      <c r="CF19" s="98">
        <v>-184688</v>
      </c>
      <c r="CG19" s="98">
        <v>-184688</v>
      </c>
      <c r="CH19" s="98">
        <v>-166299</v>
      </c>
      <c r="CI19" s="98">
        <v>-166299</v>
      </c>
    </row>
    <row r="20" spans="1:87">
      <c r="A20" s="76" t="s">
        <v>152</v>
      </c>
      <c r="B20" s="76" t="s">
        <v>153</v>
      </c>
      <c r="C20" s="98">
        <v>-43863</v>
      </c>
      <c r="D20" s="98">
        <v>-36251</v>
      </c>
      <c r="E20" s="98">
        <v>-45193</v>
      </c>
      <c r="F20" s="98">
        <v>-44616</v>
      </c>
      <c r="G20" s="98">
        <v>-169922</v>
      </c>
      <c r="H20" s="98">
        <v>-52960</v>
      </c>
      <c r="I20" s="98">
        <v>-54498</v>
      </c>
      <c r="J20" s="98">
        <v>-55318</v>
      </c>
      <c r="K20" s="98">
        <v>-59154</v>
      </c>
      <c r="L20" s="98">
        <v>-221930</v>
      </c>
      <c r="M20" s="98">
        <v>-64019</v>
      </c>
      <c r="N20" s="98">
        <v>-64268</v>
      </c>
      <c r="O20" s="98">
        <v>-72686</v>
      </c>
      <c r="P20" s="98">
        <v>-79261</v>
      </c>
      <c r="Q20" s="98">
        <v>-280234</v>
      </c>
      <c r="R20" s="98">
        <v>-53262</v>
      </c>
      <c r="S20" s="98">
        <v>-87133.222929999989</v>
      </c>
      <c r="T20" s="98">
        <v>-54228</v>
      </c>
      <c r="U20" s="98">
        <v>-84406.998300000007</v>
      </c>
      <c r="V20" s="98">
        <v>-59061</v>
      </c>
      <c r="W20" s="98">
        <v>-92322.648220000003</v>
      </c>
      <c r="X20" s="98">
        <v>-55281</v>
      </c>
      <c r="Y20" s="98">
        <v>-93770.190650000004</v>
      </c>
      <c r="Z20" s="98">
        <v>-223896</v>
      </c>
      <c r="AA20" s="98">
        <v>-63696</v>
      </c>
      <c r="AB20" s="98">
        <v>-101103.87158000001</v>
      </c>
      <c r="AC20" s="98">
        <v>-35337</v>
      </c>
      <c r="AD20" s="98">
        <v>-54342.128420000001</v>
      </c>
      <c r="AE20" s="98">
        <v>-45864</v>
      </c>
      <c r="AF20" s="98">
        <v>-64888</v>
      </c>
      <c r="AG20" s="98">
        <v>-52933</v>
      </c>
      <c r="AH20" s="98">
        <v>-92964</v>
      </c>
      <c r="AI20" s="98">
        <v>-197830</v>
      </c>
      <c r="AJ20" s="98">
        <v>-60624</v>
      </c>
      <c r="AK20" s="98">
        <v>-106157.49392000001</v>
      </c>
      <c r="AL20" s="98">
        <v>-52759</v>
      </c>
      <c r="AM20" s="98">
        <v>-90442.63996</v>
      </c>
      <c r="AN20" s="98">
        <v>-57887</v>
      </c>
      <c r="AO20" s="98">
        <v>-104392</v>
      </c>
      <c r="AP20" s="98">
        <v>-67097</v>
      </c>
      <c r="AQ20" s="98">
        <v>-126839.26118999999</v>
      </c>
      <c r="AR20" s="98">
        <v>-242549</v>
      </c>
      <c r="AS20" s="98">
        <v>-73353</v>
      </c>
      <c r="AT20" s="98">
        <v>-130643.77801000001</v>
      </c>
      <c r="AU20" s="98">
        <v>-69713</v>
      </c>
      <c r="AV20" s="98">
        <v>-126612.29819</v>
      </c>
      <c r="AW20" s="98">
        <v>-69418</v>
      </c>
      <c r="AX20" s="98">
        <v>-127753.92379999999</v>
      </c>
      <c r="AY20" s="98">
        <v>-76021</v>
      </c>
      <c r="AZ20" s="98">
        <v>-136446.81394999998</v>
      </c>
      <c r="BA20" s="98">
        <v>-288505</v>
      </c>
      <c r="BB20" s="98">
        <v>-69170</v>
      </c>
      <c r="BC20" s="98">
        <v>-128080</v>
      </c>
      <c r="BD20" s="98">
        <v>-73104</v>
      </c>
      <c r="BE20" s="98">
        <v>-132004</v>
      </c>
      <c r="BF20" s="98">
        <v>-74811</v>
      </c>
      <c r="BG20" s="98">
        <v>-133152</v>
      </c>
      <c r="BH20" s="98">
        <v>-78947</v>
      </c>
      <c r="BI20" s="98">
        <v>-141534</v>
      </c>
      <c r="BJ20" s="98">
        <f t="shared" si="5"/>
        <v>-296032</v>
      </c>
      <c r="BK20" s="98">
        <f t="shared" si="6"/>
        <v>-534770</v>
      </c>
      <c r="BL20" s="98">
        <v>-79131</v>
      </c>
      <c r="BM20" s="98">
        <v>-137743</v>
      </c>
      <c r="BN20" s="98">
        <v>-78371</v>
      </c>
      <c r="BO20" s="98">
        <v>-136071</v>
      </c>
      <c r="BP20" s="98">
        <v>-81947</v>
      </c>
      <c r="BQ20" s="98">
        <v>-139890</v>
      </c>
      <c r="BR20" s="98">
        <v>-82352</v>
      </c>
      <c r="BS20" s="98">
        <v>-154171.99351</v>
      </c>
      <c r="BT20" s="98">
        <v>-321801</v>
      </c>
      <c r="BU20" s="98">
        <v>-567875.99350999994</v>
      </c>
      <c r="BV20" s="98">
        <v>-90032</v>
      </c>
      <c r="BW20" s="98">
        <v>-155701</v>
      </c>
      <c r="BX20" s="98">
        <v>-94352</v>
      </c>
      <c r="BY20" s="98">
        <v>-163861.50715999998</v>
      </c>
      <c r="BZ20" s="98">
        <v>-94899</v>
      </c>
      <c r="CA20" s="98">
        <v>-162343.97418999998</v>
      </c>
      <c r="CB20" s="98">
        <v>-95172</v>
      </c>
      <c r="CC20" s="98">
        <v>-166484</v>
      </c>
      <c r="CD20" s="98">
        <v>-374455</v>
      </c>
      <c r="CE20" s="98">
        <v>-648390.48135000002</v>
      </c>
      <c r="CF20" s="98">
        <v>-99032</v>
      </c>
      <c r="CG20" s="98">
        <v>-168761</v>
      </c>
      <c r="CH20" s="98">
        <v>-98985</v>
      </c>
      <c r="CI20" s="98">
        <v>-169200.69604000001</v>
      </c>
    </row>
    <row r="21" spans="1:87">
      <c r="A21" s="76" t="s">
        <v>154</v>
      </c>
      <c r="B21" s="76" t="s">
        <v>155</v>
      </c>
      <c r="C21" s="98">
        <v>-8409</v>
      </c>
      <c r="D21" s="98">
        <v>-8815</v>
      </c>
      <c r="E21" s="98">
        <v>-8342</v>
      </c>
      <c r="F21" s="98">
        <v>-18951</v>
      </c>
      <c r="G21" s="98">
        <v>-44516</v>
      </c>
      <c r="H21" s="98">
        <v>-9145</v>
      </c>
      <c r="I21" s="98">
        <v>-9827</v>
      </c>
      <c r="J21" s="98">
        <v>-9215</v>
      </c>
      <c r="K21" s="98">
        <v>-10940</v>
      </c>
      <c r="L21" s="98">
        <v>-39127</v>
      </c>
      <c r="M21" s="98">
        <v>-11422</v>
      </c>
      <c r="N21" s="98">
        <v>-13173</v>
      </c>
      <c r="O21" s="98">
        <v>-12581</v>
      </c>
      <c r="P21" s="98">
        <v>-17318</v>
      </c>
      <c r="Q21" s="98">
        <v>-54494</v>
      </c>
      <c r="R21" s="98">
        <v>-18318</v>
      </c>
      <c r="S21" s="98">
        <v>-18318</v>
      </c>
      <c r="T21" s="98">
        <v>-20446</v>
      </c>
      <c r="U21" s="98">
        <v>-20446</v>
      </c>
      <c r="V21" s="98">
        <v>-23280</v>
      </c>
      <c r="W21" s="98">
        <v>-23280</v>
      </c>
      <c r="X21" s="98">
        <v>-23903</v>
      </c>
      <c r="Y21" s="98">
        <v>-23903</v>
      </c>
      <c r="Z21" s="98">
        <v>-85947</v>
      </c>
      <c r="AA21" s="98">
        <v>-26525</v>
      </c>
      <c r="AB21" s="98">
        <v>-26525</v>
      </c>
      <c r="AC21" s="98">
        <v>-38966</v>
      </c>
      <c r="AD21" s="98">
        <v>-38966</v>
      </c>
      <c r="AE21" s="98">
        <v>-44334</v>
      </c>
      <c r="AF21" s="98">
        <v>-44334</v>
      </c>
      <c r="AG21" s="98">
        <v>-51480</v>
      </c>
      <c r="AH21" s="98">
        <v>-51480</v>
      </c>
      <c r="AI21" s="98">
        <v>-161305</v>
      </c>
      <c r="AJ21" s="98">
        <v>-43197</v>
      </c>
      <c r="AK21" s="98">
        <v>-43197</v>
      </c>
      <c r="AL21" s="98">
        <v>-45641</v>
      </c>
      <c r="AM21" s="98">
        <v>-45641</v>
      </c>
      <c r="AN21" s="98">
        <v>-44953</v>
      </c>
      <c r="AO21" s="98">
        <v>-44953</v>
      </c>
      <c r="AP21" s="98">
        <v>-49068</v>
      </c>
      <c r="AQ21" s="98">
        <v>-49068</v>
      </c>
      <c r="AR21" s="98">
        <v>-182859</v>
      </c>
      <c r="AS21" s="98">
        <v>-46813</v>
      </c>
      <c r="AT21" s="98">
        <v>-46813</v>
      </c>
      <c r="AU21" s="98">
        <v>-46464</v>
      </c>
      <c r="AV21" s="98">
        <v>-46464</v>
      </c>
      <c r="AW21" s="98">
        <v>-44140</v>
      </c>
      <c r="AX21" s="98">
        <v>-44140</v>
      </c>
      <c r="AY21" s="98">
        <v>-58058</v>
      </c>
      <c r="AZ21" s="98">
        <v>-58058</v>
      </c>
      <c r="BA21" s="98">
        <v>-195475</v>
      </c>
      <c r="BB21" s="98">
        <v>-53958</v>
      </c>
      <c r="BC21" s="98">
        <v>-53958</v>
      </c>
      <c r="BD21" s="98">
        <v>-75389</v>
      </c>
      <c r="BE21" s="98">
        <v>-75389</v>
      </c>
      <c r="BF21" s="98">
        <v>-66987</v>
      </c>
      <c r="BG21" s="98">
        <v>-66987</v>
      </c>
      <c r="BH21" s="98">
        <v>-67424</v>
      </c>
      <c r="BI21" s="98">
        <v>-67424</v>
      </c>
      <c r="BJ21" s="98">
        <f t="shared" si="5"/>
        <v>-263758</v>
      </c>
      <c r="BK21" s="98">
        <f t="shared" si="6"/>
        <v>-263758</v>
      </c>
      <c r="BL21" s="98">
        <v>-68066</v>
      </c>
      <c r="BM21" s="98">
        <v>-68066</v>
      </c>
      <c r="BN21" s="98">
        <v>-76569</v>
      </c>
      <c r="BO21" s="98">
        <v>-76569</v>
      </c>
      <c r="BP21" s="98">
        <v>-75126</v>
      </c>
      <c r="BQ21" s="98">
        <v>-75126</v>
      </c>
      <c r="BR21" s="98">
        <v>-79406</v>
      </c>
      <c r="BS21" s="98">
        <v>-79406</v>
      </c>
      <c r="BT21" s="98">
        <v>-299167</v>
      </c>
      <c r="BU21" s="98">
        <v>-299167</v>
      </c>
      <c r="BV21" s="98">
        <v>-71057</v>
      </c>
      <c r="BW21" s="98">
        <v>-71057</v>
      </c>
      <c r="BX21" s="98">
        <v>-15615</v>
      </c>
      <c r="BY21" s="98">
        <v>-15615</v>
      </c>
      <c r="BZ21" s="98">
        <v>-38151</v>
      </c>
      <c r="CA21" s="98">
        <v>-38151</v>
      </c>
      <c r="CB21" s="98">
        <v>-41829</v>
      </c>
      <c r="CC21" s="98">
        <v>-41829</v>
      </c>
      <c r="CD21" s="98">
        <v>-166652</v>
      </c>
      <c r="CE21" s="98">
        <v>-166652</v>
      </c>
      <c r="CF21" s="98">
        <v>-52768</v>
      </c>
      <c r="CG21" s="98">
        <v>-52768</v>
      </c>
      <c r="CH21" s="98">
        <v>-53835</v>
      </c>
      <c r="CI21" s="98">
        <v>-53835</v>
      </c>
    </row>
    <row r="22" spans="1:87">
      <c r="A22" s="76" t="s">
        <v>156</v>
      </c>
      <c r="B22" s="76" t="s">
        <v>157</v>
      </c>
      <c r="C22" s="98">
        <v>-4579</v>
      </c>
      <c r="D22" s="98">
        <v>-5134</v>
      </c>
      <c r="E22" s="98">
        <v>-5536</v>
      </c>
      <c r="F22" s="98">
        <v>-6619</v>
      </c>
      <c r="G22" s="98">
        <v>-21868</v>
      </c>
      <c r="H22" s="98">
        <v>-6474</v>
      </c>
      <c r="I22" s="98">
        <v>-5835</v>
      </c>
      <c r="J22" s="98">
        <v>-6434</v>
      </c>
      <c r="K22" s="98">
        <v>-8934</v>
      </c>
      <c r="L22" s="98">
        <v>-27678</v>
      </c>
      <c r="M22" s="98">
        <v>-9170</v>
      </c>
      <c r="N22" s="98">
        <v>-13415</v>
      </c>
      <c r="O22" s="98">
        <v>-12704</v>
      </c>
      <c r="P22" s="98">
        <v>-12712</v>
      </c>
      <c r="Q22" s="98">
        <v>-48001</v>
      </c>
      <c r="R22" s="98">
        <v>-13931</v>
      </c>
      <c r="S22" s="98">
        <v>-13931</v>
      </c>
      <c r="T22" s="98">
        <v>-15709</v>
      </c>
      <c r="U22" s="98">
        <v>-15709</v>
      </c>
      <c r="V22" s="98">
        <v>-15326</v>
      </c>
      <c r="W22" s="98">
        <v>-15326</v>
      </c>
      <c r="X22" s="98">
        <v>-13757</v>
      </c>
      <c r="Y22" s="98">
        <v>-13757</v>
      </c>
      <c r="Z22" s="98">
        <v>-58723</v>
      </c>
      <c r="AA22" s="98">
        <v>-15880</v>
      </c>
      <c r="AB22" s="98">
        <v>-15880</v>
      </c>
      <c r="AC22" s="98">
        <v>-13983</v>
      </c>
      <c r="AD22" s="98">
        <v>-13983</v>
      </c>
      <c r="AE22" s="98">
        <v>-14011</v>
      </c>
      <c r="AF22" s="98">
        <v>-14011</v>
      </c>
      <c r="AG22" s="98">
        <v>-13374</v>
      </c>
      <c r="AH22" s="98">
        <v>-13374</v>
      </c>
      <c r="AI22" s="98">
        <v>-57248</v>
      </c>
      <c r="AJ22" s="98">
        <v>-11421</v>
      </c>
      <c r="AK22" s="98">
        <v>-11421</v>
      </c>
      <c r="AL22" s="98">
        <v>-9485</v>
      </c>
      <c r="AM22" s="98">
        <v>-9485</v>
      </c>
      <c r="AN22" s="98">
        <v>-8743</v>
      </c>
      <c r="AO22" s="98">
        <v>-8743</v>
      </c>
      <c r="AP22" s="98">
        <v>-7347</v>
      </c>
      <c r="AQ22" s="98">
        <v>-7347</v>
      </c>
      <c r="AR22" s="98">
        <v>-36996</v>
      </c>
      <c r="AS22" s="98">
        <v>-6045</v>
      </c>
      <c r="AT22" s="98">
        <v>-6045</v>
      </c>
      <c r="AU22" s="98">
        <v>-9063</v>
      </c>
      <c r="AV22" s="98">
        <v>-9063</v>
      </c>
      <c r="AW22" s="98">
        <v>-10684</v>
      </c>
      <c r="AX22" s="98">
        <v>-10684</v>
      </c>
      <c r="AY22" s="98">
        <v>-12430</v>
      </c>
      <c r="AZ22" s="98">
        <v>-12430</v>
      </c>
      <c r="BA22" s="98">
        <v>-38222</v>
      </c>
      <c r="BB22" s="98">
        <v>-8441</v>
      </c>
      <c r="BC22" s="98">
        <v>-8441</v>
      </c>
      <c r="BD22" s="98">
        <v>-11271</v>
      </c>
      <c r="BE22" s="98">
        <v>-11271</v>
      </c>
      <c r="BF22" s="98">
        <v>-12862</v>
      </c>
      <c r="BG22" s="98">
        <v>-12862</v>
      </c>
      <c r="BH22" s="98">
        <v>-14395</v>
      </c>
      <c r="BI22" s="98">
        <v>-14395</v>
      </c>
      <c r="BJ22" s="98">
        <f t="shared" si="5"/>
        <v>-46969</v>
      </c>
      <c r="BK22" s="98">
        <f t="shared" si="6"/>
        <v>-46969</v>
      </c>
      <c r="BL22" s="98">
        <v>-12454</v>
      </c>
      <c r="BM22" s="98">
        <v>-12454</v>
      </c>
      <c r="BN22" s="98">
        <v>-11910</v>
      </c>
      <c r="BO22" s="98">
        <v>-11910</v>
      </c>
      <c r="BP22" s="98">
        <v>-11340</v>
      </c>
      <c r="BQ22" s="98">
        <v>-11340</v>
      </c>
      <c r="BR22" s="98">
        <v>-21445</v>
      </c>
      <c r="BS22" s="98">
        <v>-21445</v>
      </c>
      <c r="BT22" s="98">
        <v>-57149</v>
      </c>
      <c r="BU22" s="98">
        <v>-57149</v>
      </c>
      <c r="BV22" s="98">
        <v>-16408</v>
      </c>
      <c r="BW22" s="98">
        <v>-16408</v>
      </c>
      <c r="BX22" s="98">
        <v>-11920</v>
      </c>
      <c r="BY22" s="98">
        <v>-11920</v>
      </c>
      <c r="BZ22" s="98">
        <v>-14340</v>
      </c>
      <c r="CA22" s="98">
        <v>-14340</v>
      </c>
      <c r="CB22" s="98">
        <v>-16782</v>
      </c>
      <c r="CC22" s="98">
        <v>-16782</v>
      </c>
      <c r="CD22" s="98">
        <v>-59450</v>
      </c>
      <c r="CE22" s="98">
        <v>-59450</v>
      </c>
      <c r="CF22" s="98">
        <v>-18437</v>
      </c>
      <c r="CG22" s="98">
        <v>-18437</v>
      </c>
      <c r="CH22" s="98">
        <v>-19219</v>
      </c>
      <c r="CI22" s="98">
        <v>-19219</v>
      </c>
    </row>
    <row r="23" spans="1:87">
      <c r="A23" s="76" t="s">
        <v>158</v>
      </c>
      <c r="B23" s="76" t="s">
        <v>159</v>
      </c>
      <c r="C23" s="98">
        <v>-20110</v>
      </c>
      <c r="D23" s="98">
        <v>-24156</v>
      </c>
      <c r="E23" s="98">
        <v>-23714</v>
      </c>
      <c r="F23" s="98">
        <v>-26226</v>
      </c>
      <c r="G23" s="98">
        <v>-94206</v>
      </c>
      <c r="H23" s="98">
        <v>-23636</v>
      </c>
      <c r="I23" s="98">
        <v>-24365</v>
      </c>
      <c r="J23" s="98">
        <v>-27473</v>
      </c>
      <c r="K23" s="98">
        <v>-34254</v>
      </c>
      <c r="L23" s="98">
        <v>-110197</v>
      </c>
      <c r="M23" s="98">
        <v>-27732</v>
      </c>
      <c r="N23" s="98">
        <v>-31619</v>
      </c>
      <c r="O23" s="98">
        <v>-31301</v>
      </c>
      <c r="P23" s="98">
        <v>-34461</v>
      </c>
      <c r="Q23" s="98">
        <v>-125113</v>
      </c>
      <c r="R23" s="98">
        <v>-39171</v>
      </c>
      <c r="S23" s="98">
        <v>-39171</v>
      </c>
      <c r="T23" s="98">
        <v>-43977</v>
      </c>
      <c r="U23" s="98">
        <v>-43977</v>
      </c>
      <c r="V23" s="98">
        <v>-45146</v>
      </c>
      <c r="W23" s="98">
        <v>-45146</v>
      </c>
      <c r="X23" s="98">
        <v>-47652</v>
      </c>
      <c r="Y23" s="98">
        <v>-47652</v>
      </c>
      <c r="Z23" s="98">
        <v>-176293</v>
      </c>
      <c r="AA23" s="98">
        <v>-42238</v>
      </c>
      <c r="AB23" s="98">
        <v>-42238</v>
      </c>
      <c r="AC23" s="98">
        <v>-46718</v>
      </c>
      <c r="AD23" s="98">
        <v>-46718</v>
      </c>
      <c r="AE23" s="98">
        <v>-46873</v>
      </c>
      <c r="AF23" s="98">
        <v>-46873</v>
      </c>
      <c r="AG23" s="98">
        <v>-53651</v>
      </c>
      <c r="AH23" s="98">
        <v>-53651</v>
      </c>
      <c r="AI23" s="98">
        <v>-189480</v>
      </c>
      <c r="AJ23" s="98">
        <v>-45055</v>
      </c>
      <c r="AK23" s="98">
        <v>-45055</v>
      </c>
      <c r="AL23" s="98">
        <v>-50400</v>
      </c>
      <c r="AM23" s="98">
        <v>-50400</v>
      </c>
      <c r="AN23" s="98">
        <v>-51814</v>
      </c>
      <c r="AO23" s="98">
        <v>-51814</v>
      </c>
      <c r="AP23" s="98">
        <v>-53367</v>
      </c>
      <c r="AQ23" s="98">
        <v>-53367</v>
      </c>
      <c r="AR23" s="98">
        <v>-200636</v>
      </c>
      <c r="AS23" s="98">
        <v>-52256</v>
      </c>
      <c r="AT23" s="98">
        <v>-52256</v>
      </c>
      <c r="AU23" s="98">
        <v>-54366</v>
      </c>
      <c r="AV23" s="98">
        <v>-54366</v>
      </c>
      <c r="AW23" s="98">
        <v>-56037</v>
      </c>
      <c r="AX23" s="98">
        <v>-56037</v>
      </c>
      <c r="AY23" s="98">
        <v>-55556</v>
      </c>
      <c r="AZ23" s="98">
        <v>-55556</v>
      </c>
      <c r="BA23" s="98">
        <v>-218215</v>
      </c>
      <c r="BB23" s="98">
        <v>-54708</v>
      </c>
      <c r="BC23" s="98">
        <v>-54708</v>
      </c>
      <c r="BD23" s="98">
        <v>-58787</v>
      </c>
      <c r="BE23" s="98">
        <v>-58787</v>
      </c>
      <c r="BF23" s="98">
        <v>-60020</v>
      </c>
      <c r="BG23" s="98">
        <v>-60020</v>
      </c>
      <c r="BH23" s="98">
        <v>-63943</v>
      </c>
      <c r="BI23" s="98">
        <v>-63943</v>
      </c>
      <c r="BJ23" s="98">
        <f t="shared" si="5"/>
        <v>-237458</v>
      </c>
      <c r="BK23" s="98">
        <f t="shared" si="6"/>
        <v>-237458</v>
      </c>
      <c r="BL23" s="98">
        <v>-60907</v>
      </c>
      <c r="BM23" s="98">
        <v>-60907</v>
      </c>
      <c r="BN23" s="98">
        <v>-60370</v>
      </c>
      <c r="BO23" s="98">
        <v>-60370</v>
      </c>
      <c r="BP23" s="98">
        <v>-64853</v>
      </c>
      <c r="BQ23" s="98">
        <v>-64853</v>
      </c>
      <c r="BR23" s="98">
        <v>-78047</v>
      </c>
      <c r="BS23" s="98">
        <v>-78047</v>
      </c>
      <c r="BT23" s="98">
        <v>-264177</v>
      </c>
      <c r="BU23" s="98">
        <v>-264177</v>
      </c>
      <c r="BV23" s="98">
        <v>-66698</v>
      </c>
      <c r="BW23" s="98">
        <v>-66698</v>
      </c>
      <c r="BX23" s="98">
        <v>-72997</v>
      </c>
      <c r="BY23" s="98">
        <v>-72997</v>
      </c>
      <c r="BZ23" s="98">
        <v>-65947</v>
      </c>
      <c r="CA23" s="98">
        <v>-65947</v>
      </c>
      <c r="CB23" s="98">
        <v>-76350</v>
      </c>
      <c r="CC23" s="98">
        <v>-76350</v>
      </c>
      <c r="CD23" s="98">
        <v>-281992</v>
      </c>
      <c r="CE23" s="98">
        <v>-281992</v>
      </c>
      <c r="CF23" s="98">
        <v>-61740</v>
      </c>
      <c r="CG23" s="98">
        <v>-61740</v>
      </c>
      <c r="CH23" s="98">
        <v>-62872</v>
      </c>
      <c r="CI23" s="98">
        <v>-62872</v>
      </c>
    </row>
    <row r="24" spans="1:87">
      <c r="A24" s="76" t="s">
        <v>160</v>
      </c>
      <c r="B24" s="76" t="s">
        <v>161</v>
      </c>
      <c r="C24" s="98">
        <v>0</v>
      </c>
      <c r="D24" s="98">
        <v>0</v>
      </c>
      <c r="E24" s="98">
        <v>0</v>
      </c>
      <c r="F24" s="98">
        <v>0</v>
      </c>
      <c r="G24" s="98">
        <v>0</v>
      </c>
      <c r="H24" s="98">
        <v>0</v>
      </c>
      <c r="I24" s="98">
        <v>0</v>
      </c>
      <c r="J24" s="98">
        <v>0</v>
      </c>
      <c r="K24" s="98">
        <v>0</v>
      </c>
      <c r="L24" s="98">
        <v>0</v>
      </c>
      <c r="M24" s="98">
        <v>0</v>
      </c>
      <c r="N24" s="98">
        <v>0</v>
      </c>
      <c r="O24" s="98">
        <v>0</v>
      </c>
      <c r="P24" s="98">
        <v>0</v>
      </c>
      <c r="Q24" s="98">
        <v>0</v>
      </c>
      <c r="R24" s="98">
        <v>-31015</v>
      </c>
      <c r="S24" s="98">
        <v>0</v>
      </c>
      <c r="T24" s="98">
        <v>-25560</v>
      </c>
      <c r="U24" s="98" t="s">
        <v>162</v>
      </c>
      <c r="V24" s="98">
        <v>-26747</v>
      </c>
      <c r="W24" s="98">
        <v>0</v>
      </c>
      <c r="X24" s="98">
        <v>-27860</v>
      </c>
      <c r="Y24" s="98" t="s">
        <v>162</v>
      </c>
      <c r="Z24" s="98">
        <v>-106066</v>
      </c>
      <c r="AA24" s="98">
        <v>-30690</v>
      </c>
      <c r="AB24" s="98">
        <v>0.46039999999993597</v>
      </c>
      <c r="AC24" s="98">
        <v>-27782</v>
      </c>
      <c r="AD24" s="98">
        <v>-0.46039999999993597</v>
      </c>
      <c r="AE24" s="98">
        <v>-30418</v>
      </c>
      <c r="AF24" s="98">
        <v>0</v>
      </c>
      <c r="AG24" s="98">
        <v>-32174</v>
      </c>
      <c r="AH24" s="98">
        <v>0</v>
      </c>
      <c r="AI24" s="98">
        <v>-121064</v>
      </c>
      <c r="AJ24" s="98">
        <v>-33653</v>
      </c>
      <c r="AK24" s="98">
        <v>0</v>
      </c>
      <c r="AL24" s="98">
        <v>-35726</v>
      </c>
      <c r="AM24" s="98">
        <v>0</v>
      </c>
      <c r="AN24" s="98">
        <v>-38410</v>
      </c>
      <c r="AO24" s="98">
        <v>-0.45380999999906635</v>
      </c>
      <c r="AP24" s="98">
        <v>-41291</v>
      </c>
      <c r="AQ24" s="98">
        <v>0.46024000000033993</v>
      </c>
      <c r="AR24" s="98">
        <v>-149080</v>
      </c>
      <c r="AS24" s="98">
        <v>-41952</v>
      </c>
      <c r="AT24" s="98">
        <v>0.47544999999809079</v>
      </c>
      <c r="AU24" s="98">
        <v>-41845</v>
      </c>
      <c r="AV24" s="98">
        <v>-0.64856000000145286</v>
      </c>
      <c r="AW24" s="98">
        <v>-42806</v>
      </c>
      <c r="AX24" s="98">
        <v>0.17311000000336207</v>
      </c>
      <c r="AY24" s="98">
        <v>-41879</v>
      </c>
      <c r="AZ24" s="98">
        <v>0.23815000001923181</v>
      </c>
      <c r="BA24" s="98">
        <v>-168482</v>
      </c>
      <c r="BB24" s="98">
        <v>-42421</v>
      </c>
      <c r="BC24" s="98">
        <v>0</v>
      </c>
      <c r="BD24" s="98">
        <v>-42134</v>
      </c>
      <c r="BE24" s="98">
        <v>0</v>
      </c>
      <c r="BF24" s="98">
        <v>-41696</v>
      </c>
      <c r="BG24" s="98">
        <v>0</v>
      </c>
      <c r="BH24" s="98">
        <v>-41762</v>
      </c>
      <c r="BI24" s="98">
        <v>0</v>
      </c>
      <c r="BJ24" s="98">
        <f t="shared" si="5"/>
        <v>-168013</v>
      </c>
      <c r="BK24" s="98">
        <f t="shared" si="6"/>
        <v>0</v>
      </c>
      <c r="BL24" s="98">
        <v>-41751</v>
      </c>
      <c r="BM24" s="98">
        <v>0</v>
      </c>
      <c r="BN24" s="98">
        <v>-41097</v>
      </c>
      <c r="BO24" s="98">
        <v>0</v>
      </c>
      <c r="BP24" s="98">
        <v>-41105</v>
      </c>
      <c r="BQ24" s="98">
        <v>0</v>
      </c>
      <c r="BR24" s="98">
        <v>-48663</v>
      </c>
      <c r="BS24" s="98">
        <v>0</v>
      </c>
      <c r="BT24" s="98">
        <v>-172616</v>
      </c>
      <c r="BU24" s="98">
        <v>0</v>
      </c>
      <c r="BV24" s="98">
        <v>-46776</v>
      </c>
      <c r="BW24" s="98">
        <v>24</v>
      </c>
      <c r="BX24" s="98">
        <v>-50074</v>
      </c>
      <c r="BY24" s="98">
        <v>-24</v>
      </c>
      <c r="BZ24" s="98">
        <v>-47911</v>
      </c>
      <c r="CA24" s="98">
        <v>0.42209000000002561</v>
      </c>
      <c r="CB24" s="98">
        <v>-48458</v>
      </c>
      <c r="CC24" s="98">
        <v>0</v>
      </c>
      <c r="CD24" s="98">
        <v>-193219</v>
      </c>
      <c r="CE24" s="98">
        <v>0.42209000000002561</v>
      </c>
      <c r="CF24" s="98">
        <v>-49924</v>
      </c>
      <c r="CG24" s="98">
        <v>0</v>
      </c>
      <c r="CH24" s="98">
        <v>-50216</v>
      </c>
      <c r="CI24" s="98">
        <v>-5.6020000003627501E-2</v>
      </c>
    </row>
    <row r="25" spans="1:87">
      <c r="A25" s="76" t="s">
        <v>163</v>
      </c>
      <c r="B25" s="76" t="s">
        <v>164</v>
      </c>
      <c r="C25" s="98">
        <v>-1206</v>
      </c>
      <c r="D25" s="98">
        <v>-1078</v>
      </c>
      <c r="E25" s="98">
        <v>-1325</v>
      </c>
      <c r="F25" s="98">
        <v>-2646</v>
      </c>
      <c r="G25" s="98">
        <v>-6255</v>
      </c>
      <c r="H25" s="98">
        <v>-545</v>
      </c>
      <c r="I25" s="98">
        <v>-1004</v>
      </c>
      <c r="J25" s="98">
        <v>-1281</v>
      </c>
      <c r="K25" s="98">
        <v>-3309</v>
      </c>
      <c r="L25" s="98">
        <v>-6138</v>
      </c>
      <c r="M25" s="98">
        <v>-900</v>
      </c>
      <c r="N25" s="98">
        <v>-749</v>
      </c>
      <c r="O25" s="98">
        <v>-2456</v>
      </c>
      <c r="P25" s="98">
        <v>-5573</v>
      </c>
      <c r="Q25" s="98">
        <v>-9678</v>
      </c>
      <c r="R25" s="98">
        <v>-1882</v>
      </c>
      <c r="S25" s="98">
        <v>-1882</v>
      </c>
      <c r="T25" s="98">
        <v>-2808</v>
      </c>
      <c r="U25" s="98">
        <v>-2808</v>
      </c>
      <c r="V25" s="98">
        <v>-6264</v>
      </c>
      <c r="W25" s="98">
        <v>-6264</v>
      </c>
      <c r="X25" s="98">
        <v>-7130</v>
      </c>
      <c r="Y25" s="98">
        <v>-7130</v>
      </c>
      <c r="Z25" s="98">
        <v>-18084</v>
      </c>
      <c r="AA25" s="98">
        <v>-1632</v>
      </c>
      <c r="AB25" s="98">
        <v>-1632</v>
      </c>
      <c r="AC25" s="98">
        <v>-824</v>
      </c>
      <c r="AD25" s="98">
        <v>-824</v>
      </c>
      <c r="AE25" s="98">
        <v>-1924</v>
      </c>
      <c r="AF25" s="98">
        <v>-1924</v>
      </c>
      <c r="AG25" s="98">
        <v>-1471</v>
      </c>
      <c r="AH25" s="98">
        <v>-1471</v>
      </c>
      <c r="AI25" s="98">
        <v>-5851</v>
      </c>
      <c r="AJ25" s="98">
        <v>-2127</v>
      </c>
      <c r="AK25" s="98">
        <v>-2127</v>
      </c>
      <c r="AL25" s="98">
        <v>-2233</v>
      </c>
      <c r="AM25" s="98">
        <v>-2233</v>
      </c>
      <c r="AN25" s="98">
        <v>-1434</v>
      </c>
      <c r="AO25" s="98">
        <v>-1434</v>
      </c>
      <c r="AP25" s="98">
        <v>-2416</v>
      </c>
      <c r="AQ25" s="98">
        <v>-2416</v>
      </c>
      <c r="AR25" s="98">
        <v>-8210</v>
      </c>
      <c r="AS25" s="98">
        <v>-2027</v>
      </c>
      <c r="AT25" s="98">
        <v>-2027</v>
      </c>
      <c r="AU25" s="98">
        <v>-1074</v>
      </c>
      <c r="AV25" s="98">
        <v>-1074</v>
      </c>
      <c r="AW25" s="98">
        <v>-840</v>
      </c>
      <c r="AX25" s="98">
        <v>-840</v>
      </c>
      <c r="AY25" s="98">
        <v>-10177</v>
      </c>
      <c r="AZ25" s="98">
        <v>-10177</v>
      </c>
      <c r="BA25" s="98">
        <v>-14118</v>
      </c>
      <c r="BB25" s="98">
        <v>-3570</v>
      </c>
      <c r="BC25" s="98">
        <v>-3570</v>
      </c>
      <c r="BD25" s="98">
        <v>-2064</v>
      </c>
      <c r="BE25" s="98">
        <v>-2064</v>
      </c>
      <c r="BF25" s="98">
        <v>-1632</v>
      </c>
      <c r="BG25" s="98">
        <v>-1632</v>
      </c>
      <c r="BH25" s="98">
        <v>-6021</v>
      </c>
      <c r="BI25" s="98">
        <v>-6021</v>
      </c>
      <c r="BJ25" s="98">
        <f t="shared" si="5"/>
        <v>-13287</v>
      </c>
      <c r="BK25" s="98">
        <f t="shared" si="6"/>
        <v>-13287</v>
      </c>
      <c r="BL25" s="98">
        <v>-1652</v>
      </c>
      <c r="BM25" s="98">
        <v>-1652</v>
      </c>
      <c r="BN25" s="98">
        <v>-692</v>
      </c>
      <c r="BO25" s="98">
        <v>-692</v>
      </c>
      <c r="BP25" s="98">
        <v>-1252</v>
      </c>
      <c r="BQ25" s="98">
        <v>-1252</v>
      </c>
      <c r="BR25" s="98">
        <v>-3271</v>
      </c>
      <c r="BS25" s="98">
        <v>-3271</v>
      </c>
      <c r="BT25" s="98">
        <v>-6867</v>
      </c>
      <c r="BU25" s="98">
        <v>-6867</v>
      </c>
      <c r="BV25" s="98">
        <v>-813</v>
      </c>
      <c r="BW25" s="98">
        <v>-813</v>
      </c>
      <c r="BX25" s="98">
        <v>-94</v>
      </c>
      <c r="BY25" s="98">
        <v>-94</v>
      </c>
      <c r="BZ25" s="98">
        <v>-323</v>
      </c>
      <c r="CA25" s="98">
        <v>-323</v>
      </c>
      <c r="CB25" s="98">
        <v>-2630</v>
      </c>
      <c r="CC25" s="98">
        <v>-2630</v>
      </c>
      <c r="CD25" s="98">
        <v>-3860</v>
      </c>
      <c r="CE25" s="98">
        <v>-3860</v>
      </c>
      <c r="CF25" s="98">
        <v>-1552</v>
      </c>
      <c r="CG25" s="98">
        <v>-1552</v>
      </c>
      <c r="CH25" s="98">
        <v>-1241</v>
      </c>
      <c r="CI25" s="98">
        <v>-1241</v>
      </c>
    </row>
    <row r="26" spans="1:87">
      <c r="A26" s="76" t="s">
        <v>165</v>
      </c>
      <c r="B26" s="76" t="s">
        <v>166</v>
      </c>
      <c r="C26" s="98">
        <v>-14393</v>
      </c>
      <c r="D26" s="98">
        <v>-13627</v>
      </c>
      <c r="E26" s="98">
        <v>-15231</v>
      </c>
      <c r="F26" s="98">
        <v>-7489</v>
      </c>
      <c r="G26" s="98">
        <v>-50741</v>
      </c>
      <c r="H26" s="98">
        <v>-16282</v>
      </c>
      <c r="I26" s="98">
        <v>-16355</v>
      </c>
      <c r="J26" s="98">
        <v>-14932</v>
      </c>
      <c r="K26" s="98">
        <v>-14764</v>
      </c>
      <c r="L26" s="98">
        <v>-61863</v>
      </c>
      <c r="M26" s="98">
        <v>-17610</v>
      </c>
      <c r="N26" s="98">
        <v>-21497</v>
      </c>
      <c r="O26" s="98">
        <v>-21782</v>
      </c>
      <c r="P26" s="98">
        <v>-21044</v>
      </c>
      <c r="Q26" s="98">
        <v>-81934</v>
      </c>
      <c r="R26" s="98">
        <v>-22081</v>
      </c>
      <c r="S26" s="98">
        <v>-22081</v>
      </c>
      <c r="T26" s="98">
        <v>-26680</v>
      </c>
      <c r="U26" s="98">
        <v>-26680</v>
      </c>
      <c r="V26" s="98">
        <v>-19070</v>
      </c>
      <c r="W26" s="98">
        <v>-19070</v>
      </c>
      <c r="X26" s="98">
        <v>-19836</v>
      </c>
      <c r="Y26" s="98">
        <v>-19836</v>
      </c>
      <c r="Z26" s="98">
        <v>-87667</v>
      </c>
      <c r="AA26" s="98">
        <v>-60103</v>
      </c>
      <c r="AB26" s="98">
        <v>-60103</v>
      </c>
      <c r="AC26" s="98">
        <v>-30455.93519</v>
      </c>
      <c r="AD26" s="98">
        <v>-30455.93519</v>
      </c>
      <c r="AE26" s="98">
        <v>-55169.030579999999</v>
      </c>
      <c r="AF26" s="98">
        <v>-55169.030579999999</v>
      </c>
      <c r="AG26" s="98">
        <v>-61716.345529999999</v>
      </c>
      <c r="AH26" s="98">
        <v>-61716.345529999999</v>
      </c>
      <c r="AI26" s="98">
        <v>-207444.3113</v>
      </c>
      <c r="AJ26" s="98">
        <v>-45150</v>
      </c>
      <c r="AK26" s="98">
        <v>-45150</v>
      </c>
      <c r="AL26" s="98">
        <v>-49202</v>
      </c>
      <c r="AM26" s="98">
        <v>-49202</v>
      </c>
      <c r="AN26" s="98">
        <v>-22643</v>
      </c>
      <c r="AO26" s="98">
        <v>-22643</v>
      </c>
      <c r="AP26" s="98">
        <v>-82463</v>
      </c>
      <c r="AQ26" s="98">
        <v>-82463</v>
      </c>
      <c r="AR26" s="98">
        <v>-94305</v>
      </c>
      <c r="AS26" s="98">
        <v>-60284</v>
      </c>
      <c r="AT26" s="98">
        <v>-60284</v>
      </c>
      <c r="AU26" s="98">
        <v>-62619</v>
      </c>
      <c r="AV26" s="98">
        <v>-62619</v>
      </c>
      <c r="AW26" s="98">
        <v>-23175</v>
      </c>
      <c r="AX26" s="98">
        <v>-23175</v>
      </c>
      <c r="AY26" s="98">
        <v>-32866</v>
      </c>
      <c r="AZ26" s="98">
        <v>-32866</v>
      </c>
      <c r="BA26" s="98">
        <v>-97060</v>
      </c>
      <c r="BB26" s="98">
        <v>-23579</v>
      </c>
      <c r="BC26" s="98">
        <v>-23579</v>
      </c>
      <c r="BD26" s="98">
        <v>-20611</v>
      </c>
      <c r="BE26" s="98">
        <v>-20611</v>
      </c>
      <c r="BF26" s="98">
        <v>-26263</v>
      </c>
      <c r="BG26" s="98">
        <v>-26263</v>
      </c>
      <c r="BH26" s="98">
        <v>-42275</v>
      </c>
      <c r="BI26" s="98">
        <v>-42275</v>
      </c>
      <c r="BJ26" s="98">
        <f t="shared" si="5"/>
        <v>-112728</v>
      </c>
      <c r="BK26" s="98">
        <f t="shared" si="6"/>
        <v>-112728</v>
      </c>
      <c r="BL26" s="98">
        <v>-28233</v>
      </c>
      <c r="BM26" s="98">
        <v>-28233</v>
      </c>
      <c r="BN26" s="98">
        <v>-27902</v>
      </c>
      <c r="BO26" s="98">
        <v>-27902</v>
      </c>
      <c r="BP26" s="98">
        <v>-32658</v>
      </c>
      <c r="BQ26" s="98">
        <v>-32658</v>
      </c>
      <c r="BR26" s="98">
        <v>-39433</v>
      </c>
      <c r="BS26" s="98">
        <v>-39433</v>
      </c>
      <c r="BT26" s="98">
        <v>-128226</v>
      </c>
      <c r="BU26" s="98">
        <v>-128226</v>
      </c>
      <c r="BV26" s="98">
        <v>-31130</v>
      </c>
      <c r="BW26" s="98">
        <v>-31130</v>
      </c>
      <c r="BX26" s="98">
        <v>-35639</v>
      </c>
      <c r="BY26" s="98">
        <v>-35639</v>
      </c>
      <c r="BZ26" s="98">
        <v>-44048</v>
      </c>
      <c r="CA26" s="98">
        <v>-44048</v>
      </c>
      <c r="CB26" s="98">
        <v>2012</v>
      </c>
      <c r="CC26" s="98">
        <v>2012</v>
      </c>
      <c r="CD26" s="98">
        <v>-108805</v>
      </c>
      <c r="CE26" s="98">
        <v>-108805</v>
      </c>
      <c r="CF26" s="98">
        <v>-45033</v>
      </c>
      <c r="CG26" s="98">
        <v>-45033</v>
      </c>
      <c r="CH26" s="98">
        <v>-46641</v>
      </c>
      <c r="CI26" s="98">
        <v>-46641</v>
      </c>
    </row>
    <row r="27" spans="1:87">
      <c r="A27" s="78" t="s">
        <v>167</v>
      </c>
      <c r="B27" s="78" t="s">
        <v>168</v>
      </c>
      <c r="C27" s="99">
        <v>-182220</v>
      </c>
      <c r="D27" s="99">
        <v>-183459</v>
      </c>
      <c r="E27" s="99">
        <v>-199819</v>
      </c>
      <c r="F27" s="99">
        <v>-210666</v>
      </c>
      <c r="G27" s="99">
        <v>-776163</v>
      </c>
      <c r="H27" s="99">
        <v>-222809</v>
      </c>
      <c r="I27" s="99">
        <v>-225189</v>
      </c>
      <c r="J27" s="99">
        <v>-236704</v>
      </c>
      <c r="K27" s="99">
        <v>-250507</v>
      </c>
      <c r="L27" s="99">
        <v>-935209</v>
      </c>
      <c r="M27" s="99">
        <v>-265827</v>
      </c>
      <c r="N27" s="99">
        <v>-292664</v>
      </c>
      <c r="O27" s="99">
        <v>-316295</v>
      </c>
      <c r="P27" s="99">
        <v>-344924</v>
      </c>
      <c r="Q27" s="99">
        <v>-1219711</v>
      </c>
      <c r="R27" s="99">
        <v>-369058</v>
      </c>
      <c r="S27" s="99">
        <v>-371914.71847999998</v>
      </c>
      <c r="T27" s="99">
        <v>-379542</v>
      </c>
      <c r="U27" s="99">
        <v>-384160.69613999996</v>
      </c>
      <c r="V27" s="99">
        <v>-384018</v>
      </c>
      <c r="W27" s="99">
        <v>-390532.64821999997</v>
      </c>
      <c r="X27" s="99">
        <v>-388360</v>
      </c>
      <c r="Y27" s="99">
        <v>-398989.04625000001</v>
      </c>
      <c r="Z27" s="99">
        <v>-1518273</v>
      </c>
      <c r="AA27" s="99">
        <v>-411839</v>
      </c>
      <c r="AB27" s="99">
        <v>-418556.41118</v>
      </c>
      <c r="AC27" s="99">
        <v>-299587</v>
      </c>
      <c r="AD27" s="99">
        <v>-290810.58882</v>
      </c>
      <c r="AE27" s="99">
        <v>-381676</v>
      </c>
      <c r="AF27" s="99">
        <v>-370282</v>
      </c>
      <c r="AG27" s="99">
        <v>-438755</v>
      </c>
      <c r="AH27" s="99">
        <v>-446612</v>
      </c>
      <c r="AI27" s="99">
        <v>-1531857</v>
      </c>
      <c r="AJ27" s="99">
        <v>-409771</v>
      </c>
      <c r="AK27" s="99">
        <v>-421651.49391999998</v>
      </c>
      <c r="AL27" s="99">
        <v>-391775</v>
      </c>
      <c r="AM27" s="99">
        <v>-393732.63996</v>
      </c>
      <c r="AN27" s="99">
        <v>-414603</v>
      </c>
      <c r="AO27" s="99">
        <v>-422698.92502000002</v>
      </c>
      <c r="AP27" s="99">
        <v>-477620</v>
      </c>
      <c r="AQ27" s="99">
        <v>-496070.80095</v>
      </c>
      <c r="AR27" s="99">
        <v>-1693769</v>
      </c>
      <c r="AS27" s="99">
        <v>-463905</v>
      </c>
      <c r="AT27" s="99">
        <v>-479243.30255999998</v>
      </c>
      <c r="AU27" s="99">
        <v>-482742</v>
      </c>
      <c r="AV27" s="99">
        <v>-497796.94675</v>
      </c>
      <c r="AW27" s="99">
        <v>-498714</v>
      </c>
      <c r="AX27" s="99">
        <v>-514243.75069000002</v>
      </c>
      <c r="AY27" s="99">
        <v>-542012</v>
      </c>
      <c r="AZ27" s="99">
        <v>-560558.57579999999</v>
      </c>
      <c r="BA27" s="99">
        <v>-1987373</v>
      </c>
      <c r="BB27" s="99">
        <v>-515134</v>
      </c>
      <c r="BC27" s="99">
        <v>-531623</v>
      </c>
      <c r="BD27" s="99">
        <v>-544644</v>
      </c>
      <c r="BE27" s="99">
        <v>-561410</v>
      </c>
      <c r="BF27" s="99">
        <v>-559734</v>
      </c>
      <c r="BG27" s="99">
        <v>-576379</v>
      </c>
      <c r="BH27" s="99">
        <v>-609382</v>
      </c>
      <c r="BI27" s="99">
        <v>-630207</v>
      </c>
      <c r="BJ27" s="99">
        <f t="shared" si="5"/>
        <v>-2228894</v>
      </c>
      <c r="BK27" s="99">
        <f t="shared" si="6"/>
        <v>-2299619</v>
      </c>
      <c r="BL27" s="99">
        <v>-592815</v>
      </c>
      <c r="BM27" s="99">
        <v>-609676</v>
      </c>
      <c r="BN27" s="99">
        <v>-629606</v>
      </c>
      <c r="BO27" s="99">
        <v>-646209</v>
      </c>
      <c r="BP27" s="99">
        <v>-651427</v>
      </c>
      <c r="BQ27" s="99">
        <v>-668265</v>
      </c>
      <c r="BR27" s="99">
        <v>-725688</v>
      </c>
      <c r="BS27" s="99">
        <v>-748844.99350999994</v>
      </c>
      <c r="BT27" s="99">
        <v>-2599536</v>
      </c>
      <c r="BU27" s="99">
        <v>-2672994.9935099999</v>
      </c>
      <c r="BV27" s="99">
        <v>-663734</v>
      </c>
      <c r="BW27" s="99">
        <v>-682603</v>
      </c>
      <c r="BX27" s="99">
        <v>-711419</v>
      </c>
      <c r="BY27" s="99">
        <v>-730878.50716000004</v>
      </c>
      <c r="BZ27" s="99">
        <v>-739228</v>
      </c>
      <c r="CA27" s="99">
        <v>-758761.55209999997</v>
      </c>
      <c r="CB27" s="99">
        <v>-733017</v>
      </c>
      <c r="CC27" s="99">
        <v>-755871</v>
      </c>
      <c r="CD27" s="99">
        <v>-2847398</v>
      </c>
      <c r="CE27" s="99">
        <v>-2928114.05926</v>
      </c>
      <c r="CF27" s="99">
        <v>-788493</v>
      </c>
      <c r="CG27" s="99">
        <v>-808298</v>
      </c>
      <c r="CH27" s="99">
        <v>-794158</v>
      </c>
      <c r="CI27" s="99">
        <v>-814157.75205999997</v>
      </c>
    </row>
    <row r="28" spans="1:87" s="92" customFormat="1">
      <c r="A28" s="81" t="s">
        <v>454</v>
      </c>
      <c r="B28" s="81" t="s">
        <v>455</v>
      </c>
      <c r="C28" s="95">
        <f t="shared" ref="C28:AH28" si="7">C27/C$10</f>
        <v>-0.59115505897925025</v>
      </c>
      <c r="D28" s="95">
        <f t="shared" si="7"/>
        <v>-0.5641576796405805</v>
      </c>
      <c r="E28" s="95">
        <f t="shared" si="7"/>
        <v>-0.56947634817403003</v>
      </c>
      <c r="F28" s="95">
        <f t="shared" si="7"/>
        <v>-0.51511609710295181</v>
      </c>
      <c r="G28" s="95">
        <f t="shared" si="7"/>
        <v>-0.55707450885820842</v>
      </c>
      <c r="H28" s="95">
        <f t="shared" si="7"/>
        <v>-0.57141208482613415</v>
      </c>
      <c r="I28" s="95">
        <f t="shared" si="7"/>
        <v>-0.52565616859167685</v>
      </c>
      <c r="J28" s="95">
        <f t="shared" si="7"/>
        <v>-0.53434345942602501</v>
      </c>
      <c r="K28" s="95">
        <f t="shared" si="7"/>
        <v>-0.47940803851998148</v>
      </c>
      <c r="L28" s="95">
        <f t="shared" si="7"/>
        <v>-0.52426789876659208</v>
      </c>
      <c r="M28" s="95">
        <f t="shared" si="7"/>
        <v>-0.55090367625572767</v>
      </c>
      <c r="N28" s="95">
        <f t="shared" si="7"/>
        <v>-0.54512502910360883</v>
      </c>
      <c r="O28" s="95">
        <f t="shared" si="7"/>
        <v>-0.51778979006508896</v>
      </c>
      <c r="P28" s="95">
        <f t="shared" si="7"/>
        <v>-0.48034670569705307</v>
      </c>
      <c r="Q28" s="95">
        <f t="shared" si="7"/>
        <v>-0.51939439593958781</v>
      </c>
      <c r="R28" s="95">
        <f t="shared" si="7"/>
        <v>-0.55470334047270131</v>
      </c>
      <c r="S28" s="95">
        <f t="shared" si="7"/>
        <v>-0.55899705930184496</v>
      </c>
      <c r="T28" s="95">
        <f t="shared" si="7"/>
        <v>-0.56152659151870588</v>
      </c>
      <c r="U28" s="95">
        <f t="shared" si="7"/>
        <v>-0.56835988190752917</v>
      </c>
      <c r="V28" s="95">
        <f t="shared" si="7"/>
        <v>-0.53091244917511959</v>
      </c>
      <c r="W28" s="95">
        <f t="shared" si="7"/>
        <v>-0.53991907866122324</v>
      </c>
      <c r="X28" s="95">
        <f t="shared" si="7"/>
        <v>-0.48337330742796264</v>
      </c>
      <c r="Y28" s="95">
        <f t="shared" si="7"/>
        <v>-0.49660277812697201</v>
      </c>
      <c r="Z28" s="95">
        <f t="shared" si="7"/>
        <v>-0.52938573704929237</v>
      </c>
      <c r="AA28" s="95">
        <f t="shared" si="7"/>
        <v>-0.63449847321893516</v>
      </c>
      <c r="AB28" s="95">
        <f t="shared" si="7"/>
        <v>-0.64484763184085736</v>
      </c>
      <c r="AC28" s="95">
        <f t="shared" si="7"/>
        <v>-1.0233054610539547</v>
      </c>
      <c r="AD28" s="95">
        <f t="shared" si="7"/>
        <v>-0.99332769336393822</v>
      </c>
      <c r="AE28" s="95">
        <f t="shared" si="7"/>
        <v>-0.73077968775728241</v>
      </c>
      <c r="AF28" s="95">
        <f t="shared" si="7"/>
        <v>-0.7089640541772132</v>
      </c>
      <c r="AG28" s="95">
        <f t="shared" si="7"/>
        <v>-0.56686765745175383</v>
      </c>
      <c r="AH28" s="95">
        <f t="shared" si="7"/>
        <v>-0.57701883335766579</v>
      </c>
      <c r="AI28" s="95">
        <f t="shared" ref="AI28:BN28" si="8">AI27/AI$10</f>
        <v>-0.68443703149999979</v>
      </c>
      <c r="AJ28" s="95">
        <f t="shared" si="8"/>
        <v>-0.72838465982313472</v>
      </c>
      <c r="AK28" s="95">
        <f t="shared" si="8"/>
        <v>-0.7495027221614895</v>
      </c>
      <c r="AL28" s="95">
        <f t="shared" si="8"/>
        <v>-0.68990747817266751</v>
      </c>
      <c r="AM28" s="95">
        <f t="shared" si="8"/>
        <v>-0.69335484068424591</v>
      </c>
      <c r="AN28" s="95">
        <f t="shared" si="8"/>
        <v>-0.58396598204451411</v>
      </c>
      <c r="AO28" s="95">
        <f t="shared" si="8"/>
        <v>-0.59536904667468571</v>
      </c>
      <c r="AP28" s="95">
        <f t="shared" si="8"/>
        <v>-0.52320789849333071</v>
      </c>
      <c r="AQ28" s="95">
        <f t="shared" si="8"/>
        <v>-0.54341979244787253</v>
      </c>
      <c r="AR28" s="95">
        <f t="shared" si="8"/>
        <v>-0.61518058363074102</v>
      </c>
      <c r="AS28" s="95">
        <f t="shared" si="8"/>
        <v>-0.57901778972107842</v>
      </c>
      <c r="AT28" s="95">
        <f t="shared" si="8"/>
        <v>-0.59816211894013049</v>
      </c>
      <c r="AU28" s="95">
        <f t="shared" si="8"/>
        <v>-0.54652471317590745</v>
      </c>
      <c r="AV28" s="95">
        <f t="shared" si="8"/>
        <v>-0.56356880806390619</v>
      </c>
      <c r="AW28" s="95">
        <f t="shared" si="8"/>
        <v>-0.54885340511771896</v>
      </c>
      <c r="AX28" s="95">
        <f t="shared" si="8"/>
        <v>-0.56594447644684898</v>
      </c>
      <c r="AY28" s="95">
        <f t="shared" si="8"/>
        <v>-0.51544591741636081</v>
      </c>
      <c r="AZ28" s="95">
        <f t="shared" si="8"/>
        <v>-0.53308345455237083</v>
      </c>
      <c r="BA28" s="95">
        <f t="shared" si="8"/>
        <v>-0.54528141611568004</v>
      </c>
      <c r="BB28" s="95">
        <f t="shared" si="8"/>
        <v>-0.5819348876931888</v>
      </c>
      <c r="BC28" s="95">
        <f t="shared" si="8"/>
        <v>-0.60056212713607748</v>
      </c>
      <c r="BD28" s="95">
        <f t="shared" si="8"/>
        <v>-0.58270326366636893</v>
      </c>
      <c r="BE28" s="95">
        <f t="shared" si="8"/>
        <v>-0.60064085761513242</v>
      </c>
      <c r="BF28" s="95">
        <f t="shared" si="8"/>
        <v>-0.59042674385242444</v>
      </c>
      <c r="BG28" s="95">
        <f t="shared" si="8"/>
        <v>-0.60798446439722531</v>
      </c>
      <c r="BH28" s="95">
        <f t="shared" si="8"/>
        <v>-0.5673678437988513</v>
      </c>
      <c r="BI28" s="95">
        <f t="shared" si="8"/>
        <v>-0.58675705343601003</v>
      </c>
      <c r="BJ28" s="95">
        <f t="shared" si="8"/>
        <v>-0.58014487913854407</v>
      </c>
      <c r="BK28" s="95">
        <f t="shared" si="8"/>
        <v>-0.59855344705477231</v>
      </c>
      <c r="BL28" s="95">
        <f t="shared" si="8"/>
        <v>-0.57631846038980228</v>
      </c>
      <c r="BM28" s="95">
        <f t="shared" si="8"/>
        <v>-0.59271026147552464</v>
      </c>
      <c r="BN28" s="95">
        <f t="shared" si="8"/>
        <v>-0.56810981667444171</v>
      </c>
      <c r="BO28" s="95">
        <f t="shared" ref="BO28:BS28" si="9">BO27/BO$10</f>
        <v>-0.58309113401615342</v>
      </c>
      <c r="BP28" s="95">
        <f t="shared" si="9"/>
        <v>-0.58020456840946455</v>
      </c>
      <c r="BQ28" s="95">
        <f t="shared" si="9"/>
        <v>-0.59520162030150858</v>
      </c>
      <c r="BR28" s="95">
        <f t="shared" si="9"/>
        <v>-0.55962706335527301</v>
      </c>
      <c r="BS28" s="95">
        <f t="shared" si="9"/>
        <v>-0.57748498614597432</v>
      </c>
      <c r="BT28" s="95">
        <v>-0.5705291065675232</v>
      </c>
      <c r="BU28" s="95">
        <v>-0.58665140452246967</v>
      </c>
      <c r="BV28" s="95">
        <v>-0.57285561273940766</v>
      </c>
      <c r="BW28" s="95">
        <v>-0.57285561273940766</v>
      </c>
      <c r="BX28" s="95">
        <v>-0.55405471708840104</v>
      </c>
      <c r="BY28" s="95">
        <v>-0.56920982502649875</v>
      </c>
      <c r="BZ28" s="95">
        <v>-0.56412694512257011</v>
      </c>
      <c r="CA28" s="95">
        <v>-0.57903358160490781</v>
      </c>
      <c r="CB28" s="95">
        <f>CB27/CB$10</f>
        <v>-0.49565416718507421</v>
      </c>
      <c r="CC28" s="95">
        <f>CC27/CC$10</f>
        <v>-0.51110767008725477</v>
      </c>
      <c r="CD28" s="95">
        <f>CD27/CD$10</f>
        <v>-0.54423316758872653</v>
      </c>
      <c r="CE28" s="95">
        <f>CE27/CE$10</f>
        <v>-0.55966071112368343</v>
      </c>
      <c r="CF28" s="95">
        <v>-0.59446049874811613</v>
      </c>
      <c r="CG28" s="95">
        <v>-0.60939188073591621</v>
      </c>
      <c r="CH28" s="95">
        <v>-0.57128202841023124</v>
      </c>
      <c r="CI28" s="95">
        <v>-0.58566896265321378</v>
      </c>
    </row>
    <row r="29" spans="1:87">
      <c r="A29" s="76"/>
      <c r="B29" s="83"/>
      <c r="C29" s="102"/>
      <c r="D29" s="102"/>
      <c r="E29" s="102"/>
      <c r="F29" s="103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4"/>
      <c r="Y29" s="100"/>
      <c r="Z29" s="100"/>
      <c r="AA29" s="104"/>
      <c r="AB29" s="100"/>
      <c r="AC29" s="94"/>
      <c r="AD29" s="94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100"/>
      <c r="BM29" s="100"/>
      <c r="BN29" s="100"/>
      <c r="BO29" s="100"/>
      <c r="BP29" s="100"/>
      <c r="BQ29" s="100"/>
      <c r="BR29" s="100"/>
      <c r="BS29" s="100"/>
      <c r="BT29" s="100"/>
      <c r="BU29" s="100"/>
      <c r="BV29" s="100"/>
      <c r="BW29" s="100"/>
      <c r="BX29" s="100"/>
      <c r="BY29" s="100"/>
      <c r="BZ29" s="100"/>
      <c r="CA29" s="100"/>
      <c r="CB29" s="100"/>
      <c r="CC29" s="100"/>
      <c r="CD29" s="100"/>
      <c r="CE29" s="100"/>
      <c r="CF29" s="100"/>
      <c r="CG29" s="100"/>
      <c r="CH29" s="100"/>
      <c r="CI29" s="100"/>
    </row>
    <row r="30" spans="1:87">
      <c r="A30" s="76" t="s">
        <v>169</v>
      </c>
      <c r="B30" s="76" t="s">
        <v>170</v>
      </c>
      <c r="C30" s="98">
        <v>-12869</v>
      </c>
      <c r="D30" s="98">
        <v>-18528</v>
      </c>
      <c r="E30" s="98">
        <v>-18754</v>
      </c>
      <c r="F30" s="98">
        <v>-18347</v>
      </c>
      <c r="G30" s="98">
        <v>-68498</v>
      </c>
      <c r="H30" s="98">
        <v>-19534</v>
      </c>
      <c r="I30" s="98">
        <v>-19846</v>
      </c>
      <c r="J30" s="98">
        <v>-21178</v>
      </c>
      <c r="K30" s="98">
        <v>-25286</v>
      </c>
      <c r="L30" s="98">
        <v>-85845</v>
      </c>
      <c r="M30" s="98">
        <v>-23717</v>
      </c>
      <c r="N30" s="98">
        <v>-20484</v>
      </c>
      <c r="O30" s="98">
        <v>-25562</v>
      </c>
      <c r="P30" s="98">
        <v>-30011</v>
      </c>
      <c r="Q30" s="98">
        <v>-99774</v>
      </c>
      <c r="R30" s="98">
        <v>-27662</v>
      </c>
      <c r="S30" s="98">
        <v>-27662</v>
      </c>
      <c r="T30" s="98">
        <v>-29041</v>
      </c>
      <c r="U30" s="98">
        <v>-29041</v>
      </c>
      <c r="V30" s="98">
        <v>-27964</v>
      </c>
      <c r="W30" s="98">
        <v>-27964</v>
      </c>
      <c r="X30" s="98">
        <v>-30334</v>
      </c>
      <c r="Y30" s="98">
        <v>-30334</v>
      </c>
      <c r="Z30" s="98">
        <v>-115001</v>
      </c>
      <c r="AA30" s="98">
        <v>-27250</v>
      </c>
      <c r="AB30" s="98">
        <v>-27250</v>
      </c>
      <c r="AC30" s="98">
        <v>-23644</v>
      </c>
      <c r="AD30" s="98">
        <v>-23644</v>
      </c>
      <c r="AE30" s="98">
        <v>-31078</v>
      </c>
      <c r="AF30" s="98">
        <v>-31078</v>
      </c>
      <c r="AG30" s="98">
        <v>-37301</v>
      </c>
      <c r="AH30" s="98">
        <v>-37301</v>
      </c>
      <c r="AI30" s="98">
        <v>-119273</v>
      </c>
      <c r="AJ30" s="98">
        <v>-25891</v>
      </c>
      <c r="AK30" s="98">
        <v>-25891</v>
      </c>
      <c r="AL30" s="98">
        <v>-23885</v>
      </c>
      <c r="AM30" s="98">
        <v>-23885</v>
      </c>
      <c r="AN30" s="98">
        <v>-38455</v>
      </c>
      <c r="AO30" s="98">
        <v>-38455</v>
      </c>
      <c r="AP30" s="98">
        <v>-37406</v>
      </c>
      <c r="AQ30" s="98">
        <v>-37406</v>
      </c>
      <c r="AR30" s="98">
        <v>-125637</v>
      </c>
      <c r="AS30" s="98">
        <v>-39076</v>
      </c>
      <c r="AT30" s="98">
        <v>-39076</v>
      </c>
      <c r="AU30" s="98">
        <v>-42041</v>
      </c>
      <c r="AV30" s="98">
        <v>-42041</v>
      </c>
      <c r="AW30" s="98">
        <v>-40572</v>
      </c>
      <c r="AX30" s="98">
        <v>-40572</v>
      </c>
      <c r="AY30" s="98">
        <v>-36632</v>
      </c>
      <c r="AZ30" s="98">
        <v>-36632</v>
      </c>
      <c r="BA30" s="98">
        <v>-158321</v>
      </c>
      <c r="BB30" s="98">
        <v>-44871</v>
      </c>
      <c r="BC30" s="98">
        <v>-44871</v>
      </c>
      <c r="BD30" s="98">
        <v>-12116</v>
      </c>
      <c r="BE30" s="98">
        <v>-12116</v>
      </c>
      <c r="BF30" s="98">
        <v>-30616</v>
      </c>
      <c r="BG30" s="98">
        <v>-30616</v>
      </c>
      <c r="BH30" s="98">
        <v>-21975</v>
      </c>
      <c r="BI30" s="98">
        <v>-21975</v>
      </c>
      <c r="BJ30" s="98">
        <f t="shared" ref="BJ30:BJ43" si="10">BH30+BF30+BD30+BB30</f>
        <v>-109578</v>
      </c>
      <c r="BK30" s="98">
        <f t="shared" ref="BK30:BK43" si="11">BI30+BG30+BE30+BC30</f>
        <v>-109578</v>
      </c>
      <c r="BL30" s="98">
        <v>-30281</v>
      </c>
      <c r="BM30" s="98">
        <v>-30281</v>
      </c>
      <c r="BN30" s="98">
        <v>-29407</v>
      </c>
      <c r="BO30" s="98">
        <v>-29407</v>
      </c>
      <c r="BP30" s="98">
        <v>-38779</v>
      </c>
      <c r="BQ30" s="98">
        <v>-38779</v>
      </c>
      <c r="BR30" s="98">
        <v>-36637</v>
      </c>
      <c r="BS30" s="98">
        <v>-36637</v>
      </c>
      <c r="BT30" s="98">
        <v>-135104</v>
      </c>
      <c r="BU30" s="98">
        <v>-135104</v>
      </c>
      <c r="BV30" s="98">
        <v>-45143</v>
      </c>
      <c r="BW30" s="98">
        <v>-45143</v>
      </c>
      <c r="BX30" s="98">
        <v>-50988</v>
      </c>
      <c r="BY30" s="98">
        <v>-50988</v>
      </c>
      <c r="BZ30" s="98">
        <v>-52808</v>
      </c>
      <c r="CA30" s="98">
        <v>-52808</v>
      </c>
      <c r="CB30" s="98">
        <v>-50898</v>
      </c>
      <c r="CC30" s="98">
        <v>-50898</v>
      </c>
      <c r="CD30" s="98">
        <v>-199837</v>
      </c>
      <c r="CE30" s="98">
        <v>-199837</v>
      </c>
      <c r="CF30" s="98">
        <v>-60541</v>
      </c>
      <c r="CG30" s="98">
        <v>-60541</v>
      </c>
      <c r="CH30" s="98">
        <v>-59298</v>
      </c>
      <c r="CI30" s="98">
        <v>-59298</v>
      </c>
    </row>
    <row r="31" spans="1:87">
      <c r="A31" s="76" t="s">
        <v>171</v>
      </c>
      <c r="B31" s="76" t="s">
        <v>172</v>
      </c>
      <c r="C31" s="98">
        <v>-521</v>
      </c>
      <c r="D31" s="98">
        <v>-391</v>
      </c>
      <c r="E31" s="98">
        <v>-522</v>
      </c>
      <c r="F31" s="98">
        <v>-1512</v>
      </c>
      <c r="G31" s="98">
        <v>-2947</v>
      </c>
      <c r="H31" s="98">
        <v>-52</v>
      </c>
      <c r="I31" s="98">
        <v>-437</v>
      </c>
      <c r="J31" s="98">
        <v>-268</v>
      </c>
      <c r="K31" s="98">
        <v>-378</v>
      </c>
      <c r="L31" s="98">
        <v>-1135</v>
      </c>
      <c r="M31" s="98">
        <v>-441</v>
      </c>
      <c r="N31" s="98">
        <v>-643</v>
      </c>
      <c r="O31" s="98">
        <v>-588</v>
      </c>
      <c r="P31" s="98">
        <v>-627</v>
      </c>
      <c r="Q31" s="98">
        <v>-2299</v>
      </c>
      <c r="R31" s="98">
        <v>-254</v>
      </c>
      <c r="S31" s="98">
        <v>-624.07339999999999</v>
      </c>
      <c r="T31" s="98">
        <v>-419</v>
      </c>
      <c r="U31" s="98">
        <v>-499.15277000000003</v>
      </c>
      <c r="V31" s="98">
        <v>-86</v>
      </c>
      <c r="W31" s="98">
        <v>-310.5574499999999</v>
      </c>
      <c r="X31" s="98">
        <v>6</v>
      </c>
      <c r="Y31" s="98">
        <v>-630.17012999999997</v>
      </c>
      <c r="Z31" s="98">
        <v>-673</v>
      </c>
      <c r="AA31" s="98">
        <v>-338</v>
      </c>
      <c r="AB31" s="98">
        <v>-815.12813000000006</v>
      </c>
      <c r="AC31" s="98">
        <v>-363</v>
      </c>
      <c r="AD31" s="98">
        <v>-362.87187</v>
      </c>
      <c r="AE31" s="98">
        <v>-222</v>
      </c>
      <c r="AF31" s="98">
        <v>-222</v>
      </c>
      <c r="AG31" s="98">
        <v>-367</v>
      </c>
      <c r="AH31" s="98">
        <v>-794</v>
      </c>
      <c r="AI31" s="98">
        <v>-1290</v>
      </c>
      <c r="AJ31" s="98">
        <v>-545</v>
      </c>
      <c r="AK31" s="98">
        <v>-1060.82582</v>
      </c>
      <c r="AL31" s="98">
        <v>-582</v>
      </c>
      <c r="AM31" s="98">
        <v>-1097.82582</v>
      </c>
      <c r="AN31" s="98">
        <v>145</v>
      </c>
      <c r="AO31" s="98">
        <v>-487.20195999999999</v>
      </c>
      <c r="AP31" s="98">
        <v>215</v>
      </c>
      <c r="AQ31" s="98">
        <v>-475.39003000000002</v>
      </c>
      <c r="AR31" s="98">
        <v>-767</v>
      </c>
      <c r="AS31" s="98">
        <v>-361</v>
      </c>
      <c r="AT31" s="98">
        <v>-1051.3300300000001</v>
      </c>
      <c r="AU31" s="98">
        <v>-320</v>
      </c>
      <c r="AV31" s="98">
        <v>-1010.45003</v>
      </c>
      <c r="AW31" s="98">
        <v>-281</v>
      </c>
      <c r="AX31" s="98">
        <v>-1018.21994</v>
      </c>
      <c r="AY31" s="98">
        <v>-304</v>
      </c>
      <c r="AZ31" s="98">
        <v>-1038.0482499999998</v>
      </c>
      <c r="BA31" s="98">
        <v>-1266</v>
      </c>
      <c r="BB31" s="98">
        <v>-316</v>
      </c>
      <c r="BC31" s="98">
        <v>-1058</v>
      </c>
      <c r="BD31" s="98">
        <v>496</v>
      </c>
      <c r="BE31" s="98">
        <v>-247</v>
      </c>
      <c r="BF31" s="98">
        <v>58</v>
      </c>
      <c r="BG31" s="98">
        <v>-598</v>
      </c>
      <c r="BH31" s="98">
        <v>0</v>
      </c>
      <c r="BI31" s="98">
        <v>-622</v>
      </c>
      <c r="BJ31" s="98">
        <f t="shared" si="10"/>
        <v>238</v>
      </c>
      <c r="BK31" s="98">
        <f t="shared" si="11"/>
        <v>-2525</v>
      </c>
      <c r="BL31" s="98"/>
      <c r="BM31" s="98">
        <v>-776</v>
      </c>
      <c r="BN31" s="98"/>
      <c r="BO31" s="98">
        <v>-776</v>
      </c>
      <c r="BP31" s="98"/>
      <c r="BQ31" s="98">
        <v>-776</v>
      </c>
      <c r="BR31" s="98">
        <v>0</v>
      </c>
      <c r="BS31" s="98">
        <v>-808.50367999999992</v>
      </c>
      <c r="BT31" s="98">
        <v>0</v>
      </c>
      <c r="BU31" s="98">
        <v>-3136.5036799999998</v>
      </c>
      <c r="BV31" s="98">
        <v>0</v>
      </c>
      <c r="BW31" s="98">
        <v>-900</v>
      </c>
      <c r="BX31" s="98">
        <v>0</v>
      </c>
      <c r="BY31" s="98">
        <v>-992</v>
      </c>
      <c r="BZ31" s="98">
        <v>0</v>
      </c>
      <c r="CA31" s="98">
        <v>-982.54121999999995</v>
      </c>
      <c r="CB31" s="98">
        <v>0</v>
      </c>
      <c r="CC31" s="98">
        <v>-1123</v>
      </c>
      <c r="CD31" s="98">
        <v>0</v>
      </c>
      <c r="CE31" s="98">
        <v>-3997.5412200000001</v>
      </c>
      <c r="CF31" s="98">
        <v>0</v>
      </c>
      <c r="CG31" s="98">
        <v>-994</v>
      </c>
      <c r="CH31" s="98"/>
      <c r="CI31" s="98">
        <v>-992.81136000000004</v>
      </c>
    </row>
    <row r="32" spans="1:87">
      <c r="A32" s="76" t="s">
        <v>173</v>
      </c>
      <c r="B32" s="76" t="s">
        <v>159</v>
      </c>
      <c r="C32" s="98">
        <v>-2506</v>
      </c>
      <c r="D32" s="98">
        <v>-2472</v>
      </c>
      <c r="E32" s="98">
        <v>-2159</v>
      </c>
      <c r="F32" s="98">
        <v>-2053</v>
      </c>
      <c r="G32" s="98">
        <v>-9190</v>
      </c>
      <c r="H32" s="98">
        <v>-1788</v>
      </c>
      <c r="I32" s="98">
        <v>-1673</v>
      </c>
      <c r="J32" s="98">
        <v>-3882</v>
      </c>
      <c r="K32" s="98">
        <v>-2158</v>
      </c>
      <c r="L32" s="98">
        <v>-9500</v>
      </c>
      <c r="M32" s="98">
        <v>-1861</v>
      </c>
      <c r="N32" s="98">
        <v>-2109</v>
      </c>
      <c r="O32" s="98">
        <v>-1972</v>
      </c>
      <c r="P32" s="98">
        <v>-2089</v>
      </c>
      <c r="Q32" s="98">
        <v>-8031</v>
      </c>
      <c r="R32" s="98">
        <v>-6531</v>
      </c>
      <c r="S32" s="98">
        <v>-6531</v>
      </c>
      <c r="T32" s="98">
        <v>-4110</v>
      </c>
      <c r="U32" s="98">
        <v>-4110</v>
      </c>
      <c r="V32" s="98">
        <v>-4346</v>
      </c>
      <c r="W32" s="98">
        <v>-4346</v>
      </c>
      <c r="X32" s="98">
        <v>-4947</v>
      </c>
      <c r="Y32" s="98">
        <v>-4947</v>
      </c>
      <c r="Z32" s="98">
        <v>-19587</v>
      </c>
      <c r="AA32" s="98">
        <v>-6395</v>
      </c>
      <c r="AB32" s="98">
        <v>-6395</v>
      </c>
      <c r="AC32" s="98">
        <v>-4792</v>
      </c>
      <c r="AD32" s="98">
        <v>-4792</v>
      </c>
      <c r="AE32" s="98">
        <v>-4626</v>
      </c>
      <c r="AF32" s="98">
        <v>-4626</v>
      </c>
      <c r="AG32" s="98">
        <v>-4797</v>
      </c>
      <c r="AH32" s="98">
        <v>-4797</v>
      </c>
      <c r="AI32" s="98">
        <v>-20610</v>
      </c>
      <c r="AJ32" s="98">
        <v>-9331</v>
      </c>
      <c r="AK32" s="98">
        <v>-9331</v>
      </c>
      <c r="AL32" s="98">
        <v>-3389</v>
      </c>
      <c r="AM32" s="98">
        <v>-3389</v>
      </c>
      <c r="AN32" s="98">
        <v>-4634</v>
      </c>
      <c r="AO32" s="98">
        <v>-4634</v>
      </c>
      <c r="AP32" s="98">
        <v>-7846</v>
      </c>
      <c r="AQ32" s="98">
        <v>-7846</v>
      </c>
      <c r="AR32" s="98">
        <v>-25200</v>
      </c>
      <c r="AS32" s="98">
        <v>-1482</v>
      </c>
      <c r="AT32" s="98">
        <v>-1482</v>
      </c>
      <c r="AU32" s="98">
        <v>-5715</v>
      </c>
      <c r="AV32" s="98">
        <v>-5715</v>
      </c>
      <c r="AW32" s="98">
        <v>-4488</v>
      </c>
      <c r="AX32" s="98">
        <v>-4488</v>
      </c>
      <c r="AY32" s="98">
        <v>-5361</v>
      </c>
      <c r="AZ32" s="98">
        <v>-5361</v>
      </c>
      <c r="BA32" s="98">
        <v>-17046</v>
      </c>
      <c r="BB32" s="98">
        <v>-9366</v>
      </c>
      <c r="BC32" s="98">
        <v>-9366</v>
      </c>
      <c r="BD32" s="98">
        <v>-8392</v>
      </c>
      <c r="BE32" s="98">
        <v>-8392</v>
      </c>
      <c r="BF32" s="98">
        <v>-7914</v>
      </c>
      <c r="BG32" s="98">
        <v>-7914</v>
      </c>
      <c r="BH32" s="98">
        <v>-7434</v>
      </c>
      <c r="BI32" s="98">
        <v>-7434</v>
      </c>
      <c r="BJ32" s="98">
        <f t="shared" si="10"/>
        <v>-33106</v>
      </c>
      <c r="BK32" s="98">
        <f t="shared" si="11"/>
        <v>-33106</v>
      </c>
      <c r="BL32" s="98">
        <v>-11350</v>
      </c>
      <c r="BM32" s="98">
        <v>-11350</v>
      </c>
      <c r="BN32" s="98">
        <v>-13620</v>
      </c>
      <c r="BO32" s="98">
        <v>-13620</v>
      </c>
      <c r="BP32" s="98">
        <v>-10675</v>
      </c>
      <c r="BQ32" s="98">
        <v>-10675</v>
      </c>
      <c r="BR32" s="98">
        <v>-9031</v>
      </c>
      <c r="BS32" s="98">
        <v>-9031</v>
      </c>
      <c r="BT32" s="98">
        <v>-44676</v>
      </c>
      <c r="BU32" s="98">
        <v>-44676</v>
      </c>
      <c r="BV32" s="98">
        <v>-10490</v>
      </c>
      <c r="BW32" s="98">
        <v>-10490</v>
      </c>
      <c r="BX32" s="98">
        <v>-27038</v>
      </c>
      <c r="BY32" s="98">
        <v>-27038</v>
      </c>
      <c r="BZ32" s="98">
        <v>-15401</v>
      </c>
      <c r="CA32" s="98">
        <v>-15401</v>
      </c>
      <c r="CB32" s="98">
        <v>-1105</v>
      </c>
      <c r="CC32" s="98">
        <v>-1105</v>
      </c>
      <c r="CD32" s="98">
        <v>-54034</v>
      </c>
      <c r="CE32" s="98">
        <v>-54034</v>
      </c>
      <c r="CF32" s="98">
        <v>-20075</v>
      </c>
      <c r="CG32" s="98">
        <v>-20075</v>
      </c>
      <c r="CH32" s="98">
        <v>-16238</v>
      </c>
      <c r="CI32" s="98">
        <v>-16238</v>
      </c>
    </row>
    <row r="33" spans="1:87">
      <c r="A33" s="76" t="s">
        <v>160</v>
      </c>
      <c r="B33" s="76" t="s">
        <v>161</v>
      </c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>
        <v>-76</v>
      </c>
      <c r="S33" s="98">
        <v>0</v>
      </c>
      <c r="T33" s="98">
        <v>-333</v>
      </c>
      <c r="U33" s="98">
        <v>0.74013000000024931</v>
      </c>
      <c r="V33" s="98">
        <v>-262</v>
      </c>
      <c r="W33" s="98">
        <v>-0.48009000000013202</v>
      </c>
      <c r="X33" s="98">
        <v>-305</v>
      </c>
      <c r="Y33" s="98">
        <v>0.23850999999990563</v>
      </c>
      <c r="Z33" s="98">
        <v>-1234</v>
      </c>
      <c r="AA33" s="98">
        <v>-331</v>
      </c>
      <c r="AB33" s="98">
        <v>0.13700000000000045</v>
      </c>
      <c r="AC33" s="98">
        <v>-279</v>
      </c>
      <c r="AD33" s="98">
        <v>-0.13700000000000045</v>
      </c>
      <c r="AE33" s="98">
        <v>-328</v>
      </c>
      <c r="AF33" s="98">
        <v>0</v>
      </c>
      <c r="AG33" s="98">
        <v>10</v>
      </c>
      <c r="AH33" s="98">
        <v>0</v>
      </c>
      <c r="AI33" s="98">
        <v>-928</v>
      </c>
      <c r="AJ33" s="98">
        <v>-334</v>
      </c>
      <c r="AK33" s="98">
        <v>0</v>
      </c>
      <c r="AL33" s="98">
        <v>-334</v>
      </c>
      <c r="AM33" s="98">
        <v>0</v>
      </c>
      <c r="AN33" s="98">
        <v>-425</v>
      </c>
      <c r="AO33" s="98">
        <v>0.15100000000001046</v>
      </c>
      <c r="AP33" s="98">
        <v>-471</v>
      </c>
      <c r="AQ33" s="98">
        <v>-0.32880000000000109</v>
      </c>
      <c r="AR33" s="98">
        <v>-1564</v>
      </c>
      <c r="AS33" s="98">
        <v>-471</v>
      </c>
      <c r="AT33" s="98">
        <v>-0.32880000000000109</v>
      </c>
      <c r="AU33" s="98">
        <v>-470</v>
      </c>
      <c r="AV33" s="98">
        <v>-0.32880000000000109</v>
      </c>
      <c r="AW33" s="98">
        <v>-509</v>
      </c>
      <c r="AX33" s="98">
        <v>-0.34239999999999782</v>
      </c>
      <c r="AY33" s="98">
        <v>-507</v>
      </c>
      <c r="AZ33" s="98">
        <v>-0.35332000000016706</v>
      </c>
      <c r="BA33" s="98">
        <v>-1957</v>
      </c>
      <c r="BB33" s="98">
        <v>-513</v>
      </c>
      <c r="BC33" s="98">
        <v>0</v>
      </c>
      <c r="BD33" s="98">
        <v>-514</v>
      </c>
      <c r="BE33" s="98">
        <v>0</v>
      </c>
      <c r="BF33" s="98">
        <v>-439</v>
      </c>
      <c r="BG33" s="98">
        <v>0</v>
      </c>
      <c r="BH33" s="98">
        <v>-410</v>
      </c>
      <c r="BI33" s="98">
        <v>0</v>
      </c>
      <c r="BJ33" s="98">
        <f t="shared" si="10"/>
        <v>-1876</v>
      </c>
      <c r="BK33" s="98">
        <f t="shared" si="11"/>
        <v>0</v>
      </c>
      <c r="BL33" s="98">
        <v>-545</v>
      </c>
      <c r="BM33" s="98">
        <v>0</v>
      </c>
      <c r="BN33" s="98">
        <v>-545</v>
      </c>
      <c r="BO33" s="98">
        <v>0</v>
      </c>
      <c r="BP33" s="98">
        <v>-544</v>
      </c>
      <c r="BQ33" s="98">
        <v>1</v>
      </c>
      <c r="BR33" s="98">
        <v>-568</v>
      </c>
      <c r="BS33" s="98">
        <v>-0.38634999999999309</v>
      </c>
      <c r="BT33" s="98">
        <v>-2202</v>
      </c>
      <c r="BU33" s="98">
        <v>0.61365000000000691</v>
      </c>
      <c r="BV33" s="98">
        <v>-634</v>
      </c>
      <c r="BW33" s="98">
        <v>-34</v>
      </c>
      <c r="BX33" s="98">
        <v>-675</v>
      </c>
      <c r="BY33" s="98">
        <v>34</v>
      </c>
      <c r="BZ33" s="98">
        <v>-675</v>
      </c>
      <c r="CA33" s="98">
        <v>0.16313999999999851</v>
      </c>
      <c r="CB33" s="98">
        <v>-760</v>
      </c>
      <c r="CC33" s="98">
        <v>0</v>
      </c>
      <c r="CD33" s="98">
        <v>-2744</v>
      </c>
      <c r="CE33" s="98">
        <v>0.16313999999999851</v>
      </c>
      <c r="CF33" s="98">
        <v>-696</v>
      </c>
      <c r="CG33" s="98">
        <v>0</v>
      </c>
      <c r="CH33" s="98">
        <v>-695</v>
      </c>
      <c r="CI33" s="98">
        <v>-0.12557000000003882</v>
      </c>
    </row>
    <row r="34" spans="1:87">
      <c r="A34" s="76" t="s">
        <v>174</v>
      </c>
      <c r="B34" s="76" t="s">
        <v>175</v>
      </c>
      <c r="C34" s="98">
        <v>-614</v>
      </c>
      <c r="D34" s="98">
        <v>-669</v>
      </c>
      <c r="E34" s="98">
        <v>-805</v>
      </c>
      <c r="F34" s="98">
        <v>-676</v>
      </c>
      <c r="G34" s="98">
        <v>-2764</v>
      </c>
      <c r="H34" s="98">
        <v>-393</v>
      </c>
      <c r="I34" s="98">
        <v>-273</v>
      </c>
      <c r="J34" s="98">
        <v>-776</v>
      </c>
      <c r="K34" s="98">
        <v>-656</v>
      </c>
      <c r="L34" s="98">
        <v>-2098</v>
      </c>
      <c r="M34" s="98">
        <v>-855</v>
      </c>
      <c r="N34" s="98">
        <v>-1583</v>
      </c>
      <c r="O34" s="98">
        <v>-643</v>
      </c>
      <c r="P34" s="98">
        <v>-3630</v>
      </c>
      <c r="Q34" s="98">
        <v>-6711</v>
      </c>
      <c r="R34" s="98">
        <v>-728</v>
      </c>
      <c r="S34" s="98">
        <v>-728</v>
      </c>
      <c r="T34" s="98">
        <v>-1769</v>
      </c>
      <c r="U34" s="98">
        <v>-1769</v>
      </c>
      <c r="V34" s="98">
        <v>-522</v>
      </c>
      <c r="W34" s="98">
        <v>-522</v>
      </c>
      <c r="X34" s="98">
        <v>-125</v>
      </c>
      <c r="Y34" s="98">
        <v>-125</v>
      </c>
      <c r="Z34" s="98">
        <v>-3144</v>
      </c>
      <c r="AA34" s="98">
        <v>-23</v>
      </c>
      <c r="AB34" s="98">
        <v>-23</v>
      </c>
      <c r="AC34" s="98">
        <v>-83</v>
      </c>
      <c r="AD34" s="98">
        <v>-83</v>
      </c>
      <c r="AE34" s="98">
        <v>-70</v>
      </c>
      <c r="AF34" s="98">
        <v>-70</v>
      </c>
      <c r="AG34" s="98">
        <v>-5</v>
      </c>
      <c r="AH34" s="98">
        <v>-5</v>
      </c>
      <c r="AI34" s="98">
        <v>-181</v>
      </c>
      <c r="AJ34" s="98">
        <v>0</v>
      </c>
      <c r="AK34" s="98">
        <v>0</v>
      </c>
      <c r="AL34" s="98">
        <v>-1125</v>
      </c>
      <c r="AM34" s="98">
        <v>-1125</v>
      </c>
      <c r="AN34" s="98">
        <v>-3955</v>
      </c>
      <c r="AO34" s="98">
        <v>-3955</v>
      </c>
      <c r="AP34" s="98">
        <v>-2278</v>
      </c>
      <c r="AQ34" s="98">
        <v>-2278</v>
      </c>
      <c r="AR34" s="98">
        <v>-7358</v>
      </c>
      <c r="AS34" s="98">
        <v>0</v>
      </c>
      <c r="AT34" s="98">
        <v>0</v>
      </c>
      <c r="AU34" s="98">
        <v>0</v>
      </c>
      <c r="AV34" s="98">
        <v>0</v>
      </c>
      <c r="AW34" s="98">
        <v>0</v>
      </c>
      <c r="AX34" s="98">
        <v>0</v>
      </c>
      <c r="AY34" s="98">
        <v>0</v>
      </c>
      <c r="AZ34" s="98">
        <v>0</v>
      </c>
      <c r="BA34" s="98">
        <v>0</v>
      </c>
      <c r="BB34" s="98">
        <v>0</v>
      </c>
      <c r="BC34" s="98">
        <v>0</v>
      </c>
      <c r="BD34" s="98"/>
      <c r="BE34" s="98">
        <v>0</v>
      </c>
      <c r="BF34" s="98"/>
      <c r="BG34" s="98">
        <v>0</v>
      </c>
      <c r="BH34" s="98"/>
      <c r="BI34" s="98">
        <v>0</v>
      </c>
      <c r="BJ34" s="98">
        <f t="shared" si="10"/>
        <v>0</v>
      </c>
      <c r="BK34" s="98">
        <f t="shared" si="11"/>
        <v>0</v>
      </c>
      <c r="BL34" s="98">
        <v>-748</v>
      </c>
      <c r="BM34" s="98">
        <v>-748</v>
      </c>
      <c r="BN34" s="98">
        <v>-1582</v>
      </c>
      <c r="BO34" s="98">
        <v>-1582</v>
      </c>
      <c r="BP34" s="98">
        <v>-14087</v>
      </c>
      <c r="BQ34" s="98">
        <v>-14087</v>
      </c>
      <c r="BR34" s="98">
        <v>-8817</v>
      </c>
      <c r="BS34" s="98">
        <v>-8817</v>
      </c>
      <c r="BT34" s="98">
        <v>-25234</v>
      </c>
      <c r="BU34" s="98">
        <v>-25234</v>
      </c>
      <c r="BV34" s="98">
        <v>-759</v>
      </c>
      <c r="BW34" s="98">
        <v>-759</v>
      </c>
      <c r="BX34" s="98">
        <v>-541</v>
      </c>
      <c r="BY34" s="98">
        <v>-541</v>
      </c>
      <c r="BZ34" s="98">
        <v>0</v>
      </c>
      <c r="CA34" s="98">
        <v>0</v>
      </c>
      <c r="CB34" s="98">
        <v>0</v>
      </c>
      <c r="CC34" s="98">
        <v>0</v>
      </c>
      <c r="CD34" s="98">
        <v>-1300</v>
      </c>
      <c r="CE34" s="98">
        <v>-1300</v>
      </c>
      <c r="CF34" s="98">
        <v>0</v>
      </c>
      <c r="CG34" s="98">
        <v>0</v>
      </c>
      <c r="CH34" s="98">
        <v>0</v>
      </c>
      <c r="CI34" s="98">
        <v>0</v>
      </c>
    </row>
    <row r="35" spans="1:87">
      <c r="A35" s="76" t="s">
        <v>176</v>
      </c>
      <c r="B35" s="76" t="s">
        <v>177</v>
      </c>
      <c r="C35" s="98">
        <v>-225</v>
      </c>
      <c r="D35" s="98">
        <v>-345</v>
      </c>
      <c r="E35" s="98">
        <v>-1047</v>
      </c>
      <c r="F35" s="98">
        <v>-3405</v>
      </c>
      <c r="G35" s="98">
        <v>-5022</v>
      </c>
      <c r="H35" s="98">
        <v>-776</v>
      </c>
      <c r="I35" s="98">
        <v>-5799</v>
      </c>
      <c r="J35" s="98">
        <v>-384</v>
      </c>
      <c r="K35" s="98">
        <v>-10953</v>
      </c>
      <c r="L35" s="98">
        <v>-17912</v>
      </c>
      <c r="M35" s="98">
        <v>-1089</v>
      </c>
      <c r="N35" s="98">
        <v>-1175</v>
      </c>
      <c r="O35" s="98">
        <v>-289</v>
      </c>
      <c r="P35" s="98">
        <v>-4279</v>
      </c>
      <c r="Q35" s="98">
        <v>-6832</v>
      </c>
      <c r="R35" s="98">
        <v>-1413</v>
      </c>
      <c r="S35" s="98">
        <v>-1413</v>
      </c>
      <c r="T35" s="98">
        <v>-218</v>
      </c>
      <c r="U35" s="98">
        <v>-218</v>
      </c>
      <c r="V35" s="98">
        <v>-5253</v>
      </c>
      <c r="W35" s="98">
        <v>-5253</v>
      </c>
      <c r="X35" s="98">
        <v>-2339.6270000000004</v>
      </c>
      <c r="Y35" s="98">
        <v>-2339.6270000000004</v>
      </c>
      <c r="Z35" s="98">
        <v>-9223.6270000000004</v>
      </c>
      <c r="AA35" s="98">
        <v>-153</v>
      </c>
      <c r="AB35" s="98">
        <v>-153</v>
      </c>
      <c r="AC35" s="98">
        <v>-729</v>
      </c>
      <c r="AD35" s="98">
        <v>-729</v>
      </c>
      <c r="AE35" s="98">
        <v>-7492</v>
      </c>
      <c r="AF35" s="98">
        <v>-7492</v>
      </c>
      <c r="AG35" s="98">
        <v>-16064</v>
      </c>
      <c r="AH35" s="98">
        <v>-16064</v>
      </c>
      <c r="AI35" s="98">
        <v>-24438</v>
      </c>
      <c r="AJ35" s="98">
        <v>-1340</v>
      </c>
      <c r="AK35" s="98">
        <v>-1340</v>
      </c>
      <c r="AL35" s="98">
        <v>-2021</v>
      </c>
      <c r="AM35" s="98">
        <v>-2021</v>
      </c>
      <c r="AN35" s="98">
        <v>-1598</v>
      </c>
      <c r="AO35" s="98">
        <v>-1598</v>
      </c>
      <c r="AP35" s="98">
        <v>-3568</v>
      </c>
      <c r="AQ35" s="98">
        <v>-3568</v>
      </c>
      <c r="AR35" s="98">
        <v>-8527</v>
      </c>
      <c r="AS35" s="98">
        <v>-207</v>
      </c>
      <c r="AT35" s="98">
        <v>-207</v>
      </c>
      <c r="AU35" s="98">
        <v>-5976</v>
      </c>
      <c r="AV35" s="98">
        <v>-5976</v>
      </c>
      <c r="AW35" s="98">
        <v>-3030</v>
      </c>
      <c r="AX35" s="98">
        <v>-3030</v>
      </c>
      <c r="AY35" s="98">
        <v>-5628</v>
      </c>
      <c r="AZ35" s="98">
        <v>-5628</v>
      </c>
      <c r="BA35" s="98">
        <v>-14841</v>
      </c>
      <c r="BB35" s="98">
        <v>-3337</v>
      </c>
      <c r="BC35" s="98">
        <v>-3337</v>
      </c>
      <c r="BD35" s="98">
        <v>-4400</v>
      </c>
      <c r="BE35" s="98">
        <v>-4400</v>
      </c>
      <c r="BF35" s="98">
        <v>-61</v>
      </c>
      <c r="BG35" s="98">
        <v>-61</v>
      </c>
      <c r="BH35" s="98">
        <v>-9261</v>
      </c>
      <c r="BI35" s="98">
        <v>-9261</v>
      </c>
      <c r="BJ35" s="98">
        <f t="shared" si="10"/>
        <v>-17059</v>
      </c>
      <c r="BK35" s="98">
        <f t="shared" si="11"/>
        <v>-17059</v>
      </c>
      <c r="BL35" s="98">
        <v>-10877</v>
      </c>
      <c r="BM35" s="98">
        <v>-10877</v>
      </c>
      <c r="BN35" s="98">
        <v>-3080</v>
      </c>
      <c r="BO35" s="98">
        <v>-3080</v>
      </c>
      <c r="BP35" s="98">
        <v>-601</v>
      </c>
      <c r="BQ35" s="98">
        <v>-601</v>
      </c>
      <c r="BR35" s="98">
        <v>-82266</v>
      </c>
      <c r="BS35" s="98">
        <v>-82266</v>
      </c>
      <c r="BT35" s="98">
        <v>-96824</v>
      </c>
      <c r="BU35" s="98">
        <v>-96824</v>
      </c>
      <c r="BV35" s="98">
        <v>-90</v>
      </c>
      <c r="BW35" s="98">
        <v>-90</v>
      </c>
      <c r="BX35" s="98">
        <v>-60</v>
      </c>
      <c r="BY35" s="98">
        <v>-60</v>
      </c>
      <c r="BZ35" s="98">
        <v>-4215</v>
      </c>
      <c r="CA35" s="98">
        <v>-4215</v>
      </c>
      <c r="CB35" s="98">
        <v>-11414</v>
      </c>
      <c r="CC35" s="98">
        <v>-11414</v>
      </c>
      <c r="CD35" s="98">
        <v>-15779</v>
      </c>
      <c r="CE35" s="98">
        <v>-15779</v>
      </c>
      <c r="CF35" s="98">
        <v>-3655</v>
      </c>
      <c r="CG35" s="98">
        <v>-3655</v>
      </c>
      <c r="CH35" s="98">
        <v>-1329</v>
      </c>
      <c r="CI35" s="98">
        <v>-1329</v>
      </c>
    </row>
    <row r="36" spans="1:87">
      <c r="A36" s="76" t="s">
        <v>178</v>
      </c>
      <c r="B36" s="76" t="s">
        <v>179</v>
      </c>
      <c r="C36" s="98"/>
      <c r="D36" s="98"/>
      <c r="E36" s="98"/>
      <c r="F36" s="98"/>
      <c r="G36" s="98"/>
      <c r="H36" s="98">
        <v>0</v>
      </c>
      <c r="I36" s="98">
        <v>0</v>
      </c>
      <c r="J36" s="98">
        <v>0</v>
      </c>
      <c r="K36" s="98">
        <v>10155</v>
      </c>
      <c r="L36" s="98">
        <v>10155</v>
      </c>
      <c r="M36" s="98">
        <v>1419</v>
      </c>
      <c r="N36" s="98">
        <v>0</v>
      </c>
      <c r="O36" s="98">
        <v>5745</v>
      </c>
      <c r="P36" s="98">
        <v>1427</v>
      </c>
      <c r="Q36" s="98">
        <v>8591</v>
      </c>
      <c r="R36" s="98">
        <v>0</v>
      </c>
      <c r="S36" s="98">
        <v>0</v>
      </c>
      <c r="T36" s="98">
        <v>689</v>
      </c>
      <c r="U36" s="98">
        <v>689</v>
      </c>
      <c r="V36" s="98">
        <v>420</v>
      </c>
      <c r="W36" s="98">
        <v>420</v>
      </c>
      <c r="X36" s="98">
        <v>11839</v>
      </c>
      <c r="Y36" s="98">
        <v>11839</v>
      </c>
      <c r="Z36" s="98">
        <v>12948</v>
      </c>
      <c r="AA36" s="98">
        <v>0</v>
      </c>
      <c r="AB36" s="98">
        <v>0</v>
      </c>
      <c r="AC36" s="98">
        <v>867</v>
      </c>
      <c r="AD36" s="98">
        <v>867</v>
      </c>
      <c r="AE36" s="98">
        <v>2</v>
      </c>
      <c r="AF36" s="98">
        <v>2</v>
      </c>
      <c r="AG36" s="98">
        <v>2903</v>
      </c>
      <c r="AH36" s="98">
        <v>2903</v>
      </c>
      <c r="AI36" s="98">
        <v>3772</v>
      </c>
      <c r="AJ36" s="98">
        <v>163</v>
      </c>
      <c r="AK36" s="98">
        <v>163</v>
      </c>
      <c r="AL36" s="98">
        <v>0</v>
      </c>
      <c r="AM36" s="98">
        <v>0</v>
      </c>
      <c r="AN36" s="98">
        <v>102</v>
      </c>
      <c r="AO36" s="98">
        <v>102</v>
      </c>
      <c r="AP36" s="98">
        <v>23</v>
      </c>
      <c r="AQ36" s="98">
        <v>23</v>
      </c>
      <c r="AR36" s="98">
        <v>288</v>
      </c>
      <c r="AS36" s="98">
        <v>0</v>
      </c>
      <c r="AT36" s="98">
        <v>0</v>
      </c>
      <c r="AU36" s="98">
        <v>0</v>
      </c>
      <c r="AV36" s="98">
        <v>0</v>
      </c>
      <c r="AW36" s="98">
        <v>870</v>
      </c>
      <c r="AX36" s="98">
        <v>870</v>
      </c>
      <c r="AY36" s="98">
        <v>1185.7689999999998</v>
      </c>
      <c r="AZ36" s="98">
        <v>1185.7689999999998</v>
      </c>
      <c r="BA36" s="98">
        <v>2055.7689999999998</v>
      </c>
      <c r="BB36" s="98">
        <v>19.282</v>
      </c>
      <c r="BC36" s="98">
        <v>19.282</v>
      </c>
      <c r="BD36" s="98">
        <v>911</v>
      </c>
      <c r="BE36" s="98">
        <v>911</v>
      </c>
      <c r="BF36" s="98">
        <v>6432</v>
      </c>
      <c r="BG36" s="98">
        <v>6432</v>
      </c>
      <c r="BH36" s="98">
        <v>10545</v>
      </c>
      <c r="BI36" s="98">
        <v>10545</v>
      </c>
      <c r="BJ36" s="98">
        <f t="shared" si="10"/>
        <v>17907.281999999999</v>
      </c>
      <c r="BK36" s="98">
        <f t="shared" si="11"/>
        <v>17907.281999999999</v>
      </c>
      <c r="BL36" s="98">
        <v>1235</v>
      </c>
      <c r="BM36" s="98">
        <v>1235</v>
      </c>
      <c r="BN36" s="98">
        <v>-45</v>
      </c>
      <c r="BO36" s="98">
        <v>-45</v>
      </c>
      <c r="BP36" s="98">
        <v>546</v>
      </c>
      <c r="BQ36" s="98">
        <v>546</v>
      </c>
      <c r="BR36" s="98">
        <v>10372</v>
      </c>
      <c r="BS36" s="98">
        <v>10372</v>
      </c>
      <c r="BT36" s="98">
        <v>12108</v>
      </c>
      <c r="BU36" s="98">
        <v>12108</v>
      </c>
      <c r="BV36" s="98">
        <v>600</v>
      </c>
      <c r="BW36" s="98">
        <v>600</v>
      </c>
      <c r="BX36" s="98">
        <v>53</v>
      </c>
      <c r="BY36" s="98">
        <v>53</v>
      </c>
      <c r="BZ36" s="98">
        <v>-36</v>
      </c>
      <c r="CA36" s="98">
        <v>-36</v>
      </c>
      <c r="CB36" s="98">
        <v>7</v>
      </c>
      <c r="CC36" s="98">
        <v>7</v>
      </c>
      <c r="CD36" s="98">
        <v>624</v>
      </c>
      <c r="CE36" s="98">
        <v>624</v>
      </c>
      <c r="CF36" s="98">
        <v>0</v>
      </c>
      <c r="CG36" s="98">
        <v>0</v>
      </c>
      <c r="CH36" s="98">
        <v>0</v>
      </c>
      <c r="CI36" s="98">
        <v>0</v>
      </c>
    </row>
    <row r="37" spans="1:87">
      <c r="A37" s="76" t="s">
        <v>180</v>
      </c>
      <c r="B37" s="76" t="s">
        <v>181</v>
      </c>
      <c r="C37" s="98"/>
      <c r="D37" s="98"/>
      <c r="E37" s="98"/>
      <c r="F37" s="98"/>
      <c r="G37" s="98"/>
      <c r="H37" s="98">
        <v>0</v>
      </c>
      <c r="I37" s="98">
        <v>0</v>
      </c>
      <c r="J37" s="98">
        <v>0</v>
      </c>
      <c r="K37" s="98">
        <v>-9113</v>
      </c>
      <c r="L37" s="98">
        <v>-9113</v>
      </c>
      <c r="M37" s="98">
        <v>-1384</v>
      </c>
      <c r="N37" s="98">
        <v>0</v>
      </c>
      <c r="O37" s="98">
        <v>-2259</v>
      </c>
      <c r="P37" s="98">
        <v>-1028</v>
      </c>
      <c r="Q37" s="98">
        <v>-4671</v>
      </c>
      <c r="R37" s="98">
        <v>0</v>
      </c>
      <c r="S37" s="98">
        <v>0</v>
      </c>
      <c r="T37" s="98">
        <v>-608</v>
      </c>
      <c r="U37" s="98">
        <v>-608</v>
      </c>
      <c r="V37" s="98">
        <v>0</v>
      </c>
      <c r="W37" s="98">
        <v>0</v>
      </c>
      <c r="X37" s="98">
        <v>-12536</v>
      </c>
      <c r="Y37" s="98">
        <v>-12536</v>
      </c>
      <c r="Z37" s="98">
        <v>-13144</v>
      </c>
      <c r="AA37" s="98">
        <v>0</v>
      </c>
      <c r="AB37" s="98">
        <v>0</v>
      </c>
      <c r="AC37" s="98">
        <v>-1109</v>
      </c>
      <c r="AD37" s="98">
        <v>-1109</v>
      </c>
      <c r="AE37" s="98">
        <v>0</v>
      </c>
      <c r="AF37" s="98">
        <v>0</v>
      </c>
      <c r="AG37" s="98">
        <v>-2232</v>
      </c>
      <c r="AH37" s="98">
        <v>-2232</v>
      </c>
      <c r="AI37" s="98">
        <v>-3341</v>
      </c>
      <c r="AJ37" s="98">
        <v>-448</v>
      </c>
      <c r="AK37" s="98">
        <v>-448</v>
      </c>
      <c r="AL37" s="98">
        <v>0</v>
      </c>
      <c r="AM37" s="98">
        <v>0</v>
      </c>
      <c r="AN37" s="98">
        <v>-100</v>
      </c>
      <c r="AO37" s="98">
        <v>-100</v>
      </c>
      <c r="AP37" s="98">
        <v>-176</v>
      </c>
      <c r="AQ37" s="98">
        <v>-176</v>
      </c>
      <c r="AR37" s="98">
        <v>-724</v>
      </c>
      <c r="AS37" s="98">
        <v>0</v>
      </c>
      <c r="AT37" s="98">
        <v>0</v>
      </c>
      <c r="AU37" s="98">
        <v>0</v>
      </c>
      <c r="AV37" s="98">
        <v>0</v>
      </c>
      <c r="AW37" s="98">
        <v>-761</v>
      </c>
      <c r="AX37" s="98">
        <v>-761</v>
      </c>
      <c r="AY37" s="98">
        <v>-1187.7689999999998</v>
      </c>
      <c r="AZ37" s="98">
        <v>-1187.7689999999998</v>
      </c>
      <c r="BA37" s="98">
        <v>-1948.7689999999998</v>
      </c>
      <c r="BB37" s="98">
        <v>0</v>
      </c>
      <c r="BC37" s="98">
        <v>0</v>
      </c>
      <c r="BD37" s="98">
        <v>-626</v>
      </c>
      <c r="BE37" s="98">
        <v>-626</v>
      </c>
      <c r="BF37" s="98">
        <v>-6173</v>
      </c>
      <c r="BG37" s="98">
        <v>-6173</v>
      </c>
      <c r="BH37" s="98">
        <v>-6151</v>
      </c>
      <c r="BI37" s="98">
        <v>-6151</v>
      </c>
      <c r="BJ37" s="98">
        <f t="shared" si="10"/>
        <v>-12950</v>
      </c>
      <c r="BK37" s="98">
        <f t="shared" si="11"/>
        <v>-12950</v>
      </c>
      <c r="BL37" s="98">
        <v>-972</v>
      </c>
      <c r="BM37" s="98">
        <v>-972</v>
      </c>
      <c r="BN37" s="98">
        <v>-277</v>
      </c>
      <c r="BO37" s="98">
        <v>-277</v>
      </c>
      <c r="BP37" s="98">
        <v>-1205</v>
      </c>
      <c r="BQ37" s="98">
        <v>-1205</v>
      </c>
      <c r="BR37" s="98">
        <v>-3218</v>
      </c>
      <c r="BS37" s="98">
        <v>-3218</v>
      </c>
      <c r="BT37" s="98">
        <v>-5672</v>
      </c>
      <c r="BU37" s="98">
        <v>-5672</v>
      </c>
      <c r="BV37" s="98">
        <v>-474</v>
      </c>
      <c r="BW37" s="98">
        <v>-474</v>
      </c>
      <c r="BX37" s="98">
        <v>-44</v>
      </c>
      <c r="BY37" s="98">
        <v>-44</v>
      </c>
      <c r="BZ37" s="98">
        <v>-586</v>
      </c>
      <c r="CA37" s="98">
        <v>-586</v>
      </c>
      <c r="CB37" s="98">
        <v>0</v>
      </c>
      <c r="CC37" s="98">
        <v>0</v>
      </c>
      <c r="CD37" s="98">
        <v>-1104</v>
      </c>
      <c r="CE37" s="98">
        <v>-1104</v>
      </c>
      <c r="CF37" s="98">
        <v>0</v>
      </c>
      <c r="CG37" s="98">
        <v>0</v>
      </c>
      <c r="CH37" s="98">
        <v>0</v>
      </c>
      <c r="CI37" s="98">
        <v>0</v>
      </c>
    </row>
    <row r="38" spans="1:87">
      <c r="A38" s="76" t="s">
        <v>182</v>
      </c>
      <c r="B38" s="76" t="s">
        <v>183</v>
      </c>
      <c r="C38" s="98">
        <v>9</v>
      </c>
      <c r="D38" s="98">
        <v>-99</v>
      </c>
      <c r="E38" s="98">
        <v>-23</v>
      </c>
      <c r="F38" s="98">
        <v>-135</v>
      </c>
      <c r="G38" s="98">
        <v>-247</v>
      </c>
      <c r="H38" s="98">
        <v>196</v>
      </c>
      <c r="I38" s="98">
        <v>0</v>
      </c>
      <c r="J38" s="98">
        <v>85</v>
      </c>
      <c r="K38" s="98">
        <v>28</v>
      </c>
      <c r="L38" s="98">
        <v>309</v>
      </c>
      <c r="M38" s="98">
        <v>0</v>
      </c>
      <c r="N38" s="98">
        <v>4</v>
      </c>
      <c r="O38" s="98">
        <v>0</v>
      </c>
      <c r="P38" s="98">
        <v>0</v>
      </c>
      <c r="Q38" s="98">
        <v>4</v>
      </c>
      <c r="R38" s="98">
        <v>0</v>
      </c>
      <c r="S38" s="98">
        <v>0</v>
      </c>
      <c r="T38" s="98">
        <v>0</v>
      </c>
      <c r="U38" s="98">
        <v>0</v>
      </c>
      <c r="V38" s="98">
        <v>0</v>
      </c>
      <c r="W38" s="98">
        <v>0</v>
      </c>
      <c r="X38" s="98">
        <v>-39</v>
      </c>
      <c r="Y38" s="98">
        <v>-39</v>
      </c>
      <c r="Z38" s="98">
        <v>-39</v>
      </c>
      <c r="AA38" s="98">
        <v>43</v>
      </c>
      <c r="AB38" s="98">
        <v>43</v>
      </c>
      <c r="AC38" s="98">
        <v>0</v>
      </c>
      <c r="AD38" s="98">
        <v>0</v>
      </c>
      <c r="AE38" s="98">
        <v>0</v>
      </c>
      <c r="AF38" s="98">
        <v>0</v>
      </c>
      <c r="AG38" s="98">
        <v>-30</v>
      </c>
      <c r="AH38" s="98">
        <v>-30</v>
      </c>
      <c r="AI38" s="98">
        <v>13</v>
      </c>
      <c r="AJ38" s="98">
        <v>0</v>
      </c>
      <c r="AK38" s="98">
        <v>0</v>
      </c>
      <c r="AL38" s="98">
        <v>-16</v>
      </c>
      <c r="AM38" s="98">
        <v>-16</v>
      </c>
      <c r="AN38" s="98">
        <v>141</v>
      </c>
      <c r="AO38" s="98">
        <v>141</v>
      </c>
      <c r="AP38" s="98">
        <v>-141</v>
      </c>
      <c r="AQ38" s="98">
        <v>-141</v>
      </c>
      <c r="AR38" s="98">
        <v>-16</v>
      </c>
      <c r="AS38" s="98">
        <v>0</v>
      </c>
      <c r="AT38" s="98">
        <v>0</v>
      </c>
      <c r="AU38" s="98">
        <v>0</v>
      </c>
      <c r="AV38" s="98">
        <v>0</v>
      </c>
      <c r="AW38" s="98">
        <v>0</v>
      </c>
      <c r="AX38" s="98">
        <v>0</v>
      </c>
      <c r="AY38" s="98">
        <v>0</v>
      </c>
      <c r="AZ38" s="98">
        <v>0</v>
      </c>
      <c r="BA38" s="98">
        <v>0</v>
      </c>
      <c r="BB38" s="98">
        <v>0</v>
      </c>
      <c r="BC38" s="98">
        <v>0</v>
      </c>
      <c r="BD38" s="98"/>
      <c r="BE38" s="98">
        <v>0</v>
      </c>
      <c r="BF38" s="98"/>
      <c r="BG38" s="98">
        <v>0</v>
      </c>
      <c r="BH38" s="98"/>
      <c r="BI38" s="98">
        <v>0</v>
      </c>
      <c r="BJ38" s="98">
        <f t="shared" si="10"/>
        <v>0</v>
      </c>
      <c r="BK38" s="98">
        <f t="shared" si="11"/>
        <v>0</v>
      </c>
      <c r="BL38" s="98"/>
      <c r="BM38" s="98">
        <v>0</v>
      </c>
      <c r="BN38" s="98"/>
      <c r="BO38" s="98">
        <v>0</v>
      </c>
      <c r="BP38" s="98"/>
      <c r="BQ38" s="98">
        <v>0</v>
      </c>
      <c r="BR38" s="98">
        <v>0</v>
      </c>
      <c r="BS38" s="98">
        <v>0</v>
      </c>
      <c r="BT38" s="98">
        <v>0</v>
      </c>
      <c r="BU38" s="98">
        <v>0</v>
      </c>
      <c r="BV38" s="98">
        <v>0</v>
      </c>
      <c r="BW38" s="98">
        <v>0</v>
      </c>
      <c r="BX38" s="98">
        <v>0</v>
      </c>
      <c r="BY38" s="98">
        <v>0</v>
      </c>
      <c r="BZ38" s="98">
        <v>0</v>
      </c>
      <c r="CA38" s="98">
        <v>0</v>
      </c>
      <c r="CB38" s="98">
        <v>0</v>
      </c>
      <c r="CC38" s="98">
        <v>0</v>
      </c>
      <c r="CD38" s="98">
        <v>0</v>
      </c>
      <c r="CE38" s="98">
        <v>0</v>
      </c>
      <c r="CF38" s="98">
        <v>0</v>
      </c>
      <c r="CG38" s="98">
        <v>0</v>
      </c>
      <c r="CH38" s="98"/>
      <c r="CI38" s="98">
        <v>0</v>
      </c>
    </row>
    <row r="39" spans="1:87">
      <c r="A39" s="76" t="s">
        <v>184</v>
      </c>
      <c r="B39" s="76" t="s">
        <v>185</v>
      </c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>
        <v>-14515</v>
      </c>
      <c r="BC39" s="98">
        <v>-14515</v>
      </c>
      <c r="BD39" s="98">
        <v>-12835</v>
      </c>
      <c r="BE39" s="98">
        <v>-12835</v>
      </c>
      <c r="BF39" s="98">
        <v>-6397</v>
      </c>
      <c r="BG39" s="98">
        <v>-6397</v>
      </c>
      <c r="BH39" s="98">
        <v>-10067</v>
      </c>
      <c r="BI39" s="98">
        <v>-10067</v>
      </c>
      <c r="BJ39" s="98">
        <f t="shared" si="10"/>
        <v>-43814</v>
      </c>
      <c r="BK39" s="98">
        <f t="shared" si="11"/>
        <v>-43814</v>
      </c>
      <c r="BL39" s="98">
        <v>-9266</v>
      </c>
      <c r="BM39" s="98">
        <v>-9266</v>
      </c>
      <c r="BN39" s="98">
        <v>-13168</v>
      </c>
      <c r="BO39" s="98">
        <v>-13168</v>
      </c>
      <c r="BP39" s="98">
        <v>-12487</v>
      </c>
      <c r="BQ39" s="98">
        <v>-12487</v>
      </c>
      <c r="BR39" s="98">
        <v>-24491</v>
      </c>
      <c r="BS39" s="98">
        <v>-24491</v>
      </c>
      <c r="BT39" s="98">
        <v>-59412</v>
      </c>
      <c r="BU39" s="98">
        <v>-59412</v>
      </c>
      <c r="BV39" s="98">
        <v>-13457</v>
      </c>
      <c r="BW39" s="98">
        <v>-13457</v>
      </c>
      <c r="BX39" s="98">
        <v>-19611</v>
      </c>
      <c r="BY39" s="98">
        <v>-19611</v>
      </c>
      <c r="BZ39" s="98">
        <v>-18648</v>
      </c>
      <c r="CA39" s="98">
        <v>-18648</v>
      </c>
      <c r="CB39" s="98">
        <v>-35638</v>
      </c>
      <c r="CC39" s="98">
        <v>-35638</v>
      </c>
      <c r="CD39" s="98">
        <v>-87354</v>
      </c>
      <c r="CE39" s="98">
        <v>-87354</v>
      </c>
      <c r="CF39" s="98">
        <v>-22363</v>
      </c>
      <c r="CG39" s="98">
        <v>-22363</v>
      </c>
      <c r="CH39" s="98">
        <v>-32471</v>
      </c>
      <c r="CI39" s="98">
        <v>-32471</v>
      </c>
    </row>
    <row r="40" spans="1:87">
      <c r="A40" s="76" t="s">
        <v>186</v>
      </c>
      <c r="B40" s="76" t="s">
        <v>187</v>
      </c>
      <c r="C40" s="96">
        <v>0</v>
      </c>
      <c r="D40" s="98">
        <v>0</v>
      </c>
      <c r="E40" s="98">
        <v>0</v>
      </c>
      <c r="F40" s="98">
        <v>-1049</v>
      </c>
      <c r="G40" s="98">
        <v>-1049</v>
      </c>
      <c r="H40" s="98">
        <v>0</v>
      </c>
      <c r="I40" s="98">
        <v>4096</v>
      </c>
      <c r="J40" s="98">
        <v>0</v>
      </c>
      <c r="K40" s="98">
        <v>531</v>
      </c>
      <c r="L40" s="98">
        <v>4627</v>
      </c>
      <c r="M40" s="98">
        <v>0</v>
      </c>
      <c r="N40" s="98">
        <v>725</v>
      </c>
      <c r="O40" s="98">
        <v>-2783</v>
      </c>
      <c r="P40" s="98">
        <v>-2147</v>
      </c>
      <c r="Q40" s="98">
        <v>-4205</v>
      </c>
      <c r="R40" s="98">
        <v>117</v>
      </c>
      <c r="S40" s="98">
        <v>117</v>
      </c>
      <c r="T40" s="98">
        <v>0</v>
      </c>
      <c r="U40" s="98">
        <v>0</v>
      </c>
      <c r="V40" s="98">
        <v>1151</v>
      </c>
      <c r="W40" s="98">
        <v>1151</v>
      </c>
      <c r="X40" s="98">
        <v>-4075</v>
      </c>
      <c r="Y40" s="98">
        <v>-4075</v>
      </c>
      <c r="Z40" s="98">
        <v>-2807</v>
      </c>
      <c r="AA40" s="98">
        <v>0</v>
      </c>
      <c r="AB40" s="98">
        <v>0</v>
      </c>
      <c r="AC40" s="98">
        <v>-383</v>
      </c>
      <c r="AD40" s="98">
        <v>-383</v>
      </c>
      <c r="AE40" s="98">
        <v>6240</v>
      </c>
      <c r="AF40" s="98">
        <v>6240</v>
      </c>
      <c r="AG40" s="98">
        <v>-3611</v>
      </c>
      <c r="AH40" s="98">
        <v>-3611</v>
      </c>
      <c r="AI40" s="98">
        <v>2246</v>
      </c>
      <c r="AJ40" s="98">
        <v>115</v>
      </c>
      <c r="AK40" s="98">
        <v>115</v>
      </c>
      <c r="AL40" s="98">
        <v>0</v>
      </c>
      <c r="AM40" s="98">
        <v>0</v>
      </c>
      <c r="AN40" s="98">
        <v>0</v>
      </c>
      <c r="AO40" s="98">
        <v>0</v>
      </c>
      <c r="AP40" s="98">
        <v>-4976</v>
      </c>
      <c r="AQ40" s="98">
        <v>-4976</v>
      </c>
      <c r="AR40" s="98">
        <v>-4861</v>
      </c>
      <c r="AS40" s="98">
        <v>0</v>
      </c>
      <c r="AT40" s="98">
        <v>0</v>
      </c>
      <c r="AU40" s="98">
        <v>1938</v>
      </c>
      <c r="AV40" s="98">
        <v>1938</v>
      </c>
      <c r="AW40" s="98">
        <v>0</v>
      </c>
      <c r="AX40" s="98">
        <v>0</v>
      </c>
      <c r="AY40" s="98">
        <v>-8975</v>
      </c>
      <c r="AZ40" s="98">
        <v>-8975</v>
      </c>
      <c r="BA40" s="98">
        <v>-7037</v>
      </c>
      <c r="BB40" s="98">
        <v>1001</v>
      </c>
      <c r="BC40" s="98">
        <v>1001</v>
      </c>
      <c r="BD40" s="98">
        <v>3176</v>
      </c>
      <c r="BE40" s="98">
        <v>3176</v>
      </c>
      <c r="BF40" s="98">
        <v>0</v>
      </c>
      <c r="BG40" s="98">
        <v>0</v>
      </c>
      <c r="BH40" s="98">
        <v>-12002</v>
      </c>
      <c r="BI40" s="98">
        <v>-12002</v>
      </c>
      <c r="BJ40" s="98">
        <f t="shared" si="10"/>
        <v>-7825</v>
      </c>
      <c r="BK40" s="98">
        <f t="shared" si="11"/>
        <v>-7825</v>
      </c>
      <c r="BL40" s="98">
        <v>10768</v>
      </c>
      <c r="BM40" s="98">
        <v>10768</v>
      </c>
      <c r="BN40" s="98">
        <v>0</v>
      </c>
      <c r="BO40" s="98">
        <v>0</v>
      </c>
      <c r="BP40" s="98">
        <v>0</v>
      </c>
      <c r="BQ40" s="98">
        <v>0</v>
      </c>
      <c r="BR40" s="98">
        <v>-10073</v>
      </c>
      <c r="BS40" s="98">
        <v>-10073</v>
      </c>
      <c r="BT40" s="98">
        <v>695</v>
      </c>
      <c r="BU40" s="98">
        <v>695</v>
      </c>
      <c r="BV40" s="98">
        <v>0</v>
      </c>
      <c r="BW40" s="98">
        <v>0</v>
      </c>
      <c r="BX40" s="98">
        <v>0</v>
      </c>
      <c r="BY40" s="98">
        <v>0</v>
      </c>
      <c r="BZ40" s="98">
        <v>0</v>
      </c>
      <c r="CA40" s="98">
        <v>0</v>
      </c>
      <c r="CB40" s="98">
        <v>313</v>
      </c>
      <c r="CC40" s="98">
        <v>313</v>
      </c>
      <c r="CD40" s="98">
        <v>313</v>
      </c>
      <c r="CE40" s="98">
        <v>313</v>
      </c>
      <c r="CF40" s="98">
        <v>0</v>
      </c>
      <c r="CG40" s="98">
        <v>0</v>
      </c>
      <c r="CH40" s="98">
        <v>0</v>
      </c>
      <c r="CI40" s="98">
        <v>0</v>
      </c>
    </row>
    <row r="41" spans="1:87">
      <c r="A41" s="76" t="s">
        <v>188</v>
      </c>
      <c r="B41" s="76" t="s">
        <v>189</v>
      </c>
      <c r="C41" s="96">
        <v>0</v>
      </c>
      <c r="D41" s="98">
        <v>0</v>
      </c>
      <c r="E41" s="98">
        <v>0</v>
      </c>
      <c r="F41" s="98">
        <v>-304</v>
      </c>
      <c r="G41" s="98">
        <v>-304</v>
      </c>
      <c r="H41" s="98">
        <v>0</v>
      </c>
      <c r="I41" s="98"/>
      <c r="J41" s="98">
        <v>-2588</v>
      </c>
      <c r="K41" s="98">
        <v>-2930</v>
      </c>
      <c r="L41" s="98">
        <v>-5518</v>
      </c>
      <c r="M41" s="98">
        <v>-1122</v>
      </c>
      <c r="N41" s="98">
        <v>-1121</v>
      </c>
      <c r="O41" s="98">
        <v>-1122</v>
      </c>
      <c r="P41" s="98">
        <v>-1121</v>
      </c>
      <c r="Q41" s="98">
        <v>-4486</v>
      </c>
      <c r="R41" s="98">
        <v>-661</v>
      </c>
      <c r="S41" s="98">
        <v>-661</v>
      </c>
      <c r="T41" s="98">
        <v>-661</v>
      </c>
      <c r="U41" s="98">
        <v>-661</v>
      </c>
      <c r="V41" s="98">
        <v>-1005</v>
      </c>
      <c r="W41" s="98">
        <v>-1005</v>
      </c>
      <c r="X41" s="98">
        <v>-1988</v>
      </c>
      <c r="Y41" s="98">
        <v>-1988</v>
      </c>
      <c r="Z41" s="98">
        <v>-4315</v>
      </c>
      <c r="AA41" s="98">
        <v>-3437</v>
      </c>
      <c r="AB41" s="98">
        <v>-3437</v>
      </c>
      <c r="AC41" s="98">
        <v>-2037</v>
      </c>
      <c r="AD41" s="98">
        <v>-2037</v>
      </c>
      <c r="AE41" s="98">
        <v>-2182</v>
      </c>
      <c r="AF41" s="98">
        <v>-2182</v>
      </c>
      <c r="AG41" s="98">
        <v>-2168</v>
      </c>
      <c r="AH41" s="98">
        <v>-2168</v>
      </c>
      <c r="AI41" s="98">
        <v>-9824</v>
      </c>
      <c r="AJ41" s="98">
        <v>-2149</v>
      </c>
      <c r="AK41" s="98">
        <v>-2149</v>
      </c>
      <c r="AL41" s="98">
        <v>-2150</v>
      </c>
      <c r="AM41" s="98">
        <v>-2150</v>
      </c>
      <c r="AN41" s="98">
        <v>-1994</v>
      </c>
      <c r="AO41" s="98">
        <v>-1994</v>
      </c>
      <c r="AP41" s="98">
        <v>-1991</v>
      </c>
      <c r="AQ41" s="98">
        <v>-1991</v>
      </c>
      <c r="AR41" s="98">
        <v>-8284</v>
      </c>
      <c r="AS41" s="98">
        <v>-3278</v>
      </c>
      <c r="AT41" s="98">
        <v>-3278</v>
      </c>
      <c r="AU41" s="98">
        <v>-3831</v>
      </c>
      <c r="AV41" s="98">
        <v>-3831</v>
      </c>
      <c r="AW41" s="98">
        <v>-22497</v>
      </c>
      <c r="AX41" s="98">
        <v>-22497</v>
      </c>
      <c r="AY41" s="98">
        <v>-5193</v>
      </c>
      <c r="AZ41" s="98">
        <v>-5193</v>
      </c>
      <c r="BA41" s="98">
        <v>-34799</v>
      </c>
      <c r="BB41" s="98">
        <v>-456</v>
      </c>
      <c r="BC41" s="98">
        <v>-456</v>
      </c>
      <c r="BD41" s="98">
        <v>-4535</v>
      </c>
      <c r="BE41" s="98">
        <v>-4535</v>
      </c>
      <c r="BF41" s="98">
        <v>-5371</v>
      </c>
      <c r="BG41" s="98">
        <v>-5371</v>
      </c>
      <c r="BH41" s="98">
        <v>-4872</v>
      </c>
      <c r="BI41" s="98">
        <v>-4872</v>
      </c>
      <c r="BJ41" s="98">
        <f t="shared" si="10"/>
        <v>-15234</v>
      </c>
      <c r="BK41" s="98">
        <f t="shared" si="11"/>
        <v>-15234</v>
      </c>
      <c r="BL41" s="98">
        <v>-46970</v>
      </c>
      <c r="BM41" s="98">
        <v>-46970</v>
      </c>
      <c r="BN41" s="98">
        <v>0</v>
      </c>
      <c r="BO41" s="98">
        <v>0</v>
      </c>
      <c r="BP41" s="98">
        <v>0</v>
      </c>
      <c r="BQ41" s="98">
        <v>0</v>
      </c>
      <c r="BR41" s="98">
        <v>0</v>
      </c>
      <c r="BS41" s="98">
        <v>0</v>
      </c>
      <c r="BT41" s="98">
        <v>-46970</v>
      </c>
      <c r="BU41" s="98">
        <v>-46970</v>
      </c>
      <c r="BV41" s="98">
        <v>0</v>
      </c>
      <c r="BW41" s="98">
        <v>0</v>
      </c>
      <c r="BX41" s="98">
        <v>0</v>
      </c>
      <c r="BY41" s="98">
        <v>0</v>
      </c>
      <c r="BZ41" s="98">
        <v>0</v>
      </c>
      <c r="CA41" s="98">
        <v>0</v>
      </c>
      <c r="CB41" s="98">
        <v>0</v>
      </c>
      <c r="CC41" s="98">
        <v>0</v>
      </c>
      <c r="CD41" s="98">
        <v>0</v>
      </c>
      <c r="CE41" s="98">
        <v>0</v>
      </c>
      <c r="CF41" s="98">
        <v>-7358</v>
      </c>
      <c r="CG41" s="98">
        <v>-7358</v>
      </c>
      <c r="CH41" s="98">
        <v>-3300</v>
      </c>
      <c r="CI41" s="98">
        <v>-3300</v>
      </c>
    </row>
    <row r="42" spans="1:87">
      <c r="A42" s="76" t="s">
        <v>190</v>
      </c>
      <c r="B42" s="76" t="s">
        <v>191</v>
      </c>
      <c r="C42" s="98">
        <v>2870</v>
      </c>
      <c r="D42" s="98">
        <v>7679</v>
      </c>
      <c r="E42" s="98">
        <v>5246</v>
      </c>
      <c r="F42" s="98">
        <v>-1771</v>
      </c>
      <c r="G42" s="98">
        <v>14022</v>
      </c>
      <c r="H42" s="98">
        <v>3146</v>
      </c>
      <c r="I42" s="98">
        <v>5963</v>
      </c>
      <c r="J42" s="98">
        <v>6543</v>
      </c>
      <c r="K42" s="98">
        <v>4928</v>
      </c>
      <c r="L42" s="98">
        <v>20580</v>
      </c>
      <c r="M42" s="98">
        <v>451</v>
      </c>
      <c r="N42" s="98">
        <v>-718</v>
      </c>
      <c r="O42" s="98">
        <v>2895</v>
      </c>
      <c r="P42" s="98">
        <v>15277</v>
      </c>
      <c r="Q42" s="98">
        <v>17904</v>
      </c>
      <c r="R42" s="98">
        <v>134</v>
      </c>
      <c r="S42" s="98">
        <v>134</v>
      </c>
      <c r="T42" s="98">
        <v>3656</v>
      </c>
      <c r="U42" s="98">
        <v>3656</v>
      </c>
      <c r="V42" s="98">
        <v>2099</v>
      </c>
      <c r="W42" s="98">
        <v>2099</v>
      </c>
      <c r="X42" s="98">
        <v>7914</v>
      </c>
      <c r="Y42" s="98">
        <v>7914</v>
      </c>
      <c r="Z42" s="98">
        <v>13803</v>
      </c>
      <c r="AA42" s="98">
        <v>-4919</v>
      </c>
      <c r="AB42" s="98">
        <v>-4919</v>
      </c>
      <c r="AC42" s="98">
        <v>-3350</v>
      </c>
      <c r="AD42" s="98">
        <v>-3350</v>
      </c>
      <c r="AE42" s="98">
        <v>2710</v>
      </c>
      <c r="AF42" s="98">
        <v>2710</v>
      </c>
      <c r="AG42" s="98">
        <v>-65</v>
      </c>
      <c r="AH42" s="98">
        <v>-65</v>
      </c>
      <c r="AI42" s="98">
        <v>-5624</v>
      </c>
      <c r="AJ42" s="98">
        <v>-5648</v>
      </c>
      <c r="AK42" s="98">
        <v>-5648</v>
      </c>
      <c r="AL42" s="98">
        <v>-3725</v>
      </c>
      <c r="AM42" s="98">
        <v>-3725</v>
      </c>
      <c r="AN42" s="98">
        <v>-5103</v>
      </c>
      <c r="AO42" s="98">
        <v>-5103</v>
      </c>
      <c r="AP42" s="98">
        <v>-423</v>
      </c>
      <c r="AQ42" s="98">
        <v>-423</v>
      </c>
      <c r="AR42" s="98">
        <v>-14899</v>
      </c>
      <c r="AS42" s="98">
        <v>-178</v>
      </c>
      <c r="AT42" s="98">
        <v>-178</v>
      </c>
      <c r="AU42" s="98">
        <v>-7046</v>
      </c>
      <c r="AV42" s="98">
        <v>-7046</v>
      </c>
      <c r="AW42" s="98">
        <v>-12385</v>
      </c>
      <c r="AX42" s="98">
        <v>-12385</v>
      </c>
      <c r="AY42" s="98">
        <v>-8003</v>
      </c>
      <c r="AZ42" s="98">
        <v>-8003</v>
      </c>
      <c r="BA42" s="98">
        <v>-27612</v>
      </c>
      <c r="BB42" s="98">
        <v>12912.718000000001</v>
      </c>
      <c r="BC42" s="98">
        <v>12912.718000000001</v>
      </c>
      <c r="BD42" s="98">
        <v>-17507</v>
      </c>
      <c r="BE42" s="98">
        <v>-17507</v>
      </c>
      <c r="BF42" s="98">
        <v>-863</v>
      </c>
      <c r="BG42" s="98">
        <v>-863</v>
      </c>
      <c r="BH42" s="98">
        <v>96</v>
      </c>
      <c r="BI42" s="98">
        <v>96</v>
      </c>
      <c r="BJ42" s="98">
        <f t="shared" si="10"/>
        <v>-5361.2819999999992</v>
      </c>
      <c r="BK42" s="98">
        <f t="shared" si="11"/>
        <v>-5361.2819999999992</v>
      </c>
      <c r="BL42" s="98">
        <v>-703</v>
      </c>
      <c r="BM42" s="98">
        <v>-703</v>
      </c>
      <c r="BN42" s="98">
        <v>-1583</v>
      </c>
      <c r="BO42" s="98">
        <v>-1583</v>
      </c>
      <c r="BP42" s="98">
        <v>-2006</v>
      </c>
      <c r="BQ42" s="98">
        <v>-2006</v>
      </c>
      <c r="BR42" s="98">
        <v>13025</v>
      </c>
      <c r="BS42" s="98">
        <v>13025</v>
      </c>
      <c r="BT42" s="98">
        <v>8733</v>
      </c>
      <c r="BU42" s="98">
        <v>8733</v>
      </c>
      <c r="BV42" s="98">
        <f>486</f>
        <v>486</v>
      </c>
      <c r="BW42" s="98">
        <v>486</v>
      </c>
      <c r="BX42" s="98">
        <v>-4200</v>
      </c>
      <c r="BY42" s="98">
        <v>-4200</v>
      </c>
      <c r="BZ42" s="98">
        <v>16191</v>
      </c>
      <c r="CA42" s="98">
        <v>16191</v>
      </c>
      <c r="CB42" s="98">
        <v>-23008</v>
      </c>
      <c r="CC42" s="98">
        <v>-23008</v>
      </c>
      <c r="CD42" s="98">
        <v>-10531</v>
      </c>
      <c r="CE42" s="98">
        <v>-10531</v>
      </c>
      <c r="CF42" s="98">
        <v>-3520</v>
      </c>
      <c r="CG42" s="98">
        <v>-3520</v>
      </c>
      <c r="CH42" s="98">
        <v>-7333</v>
      </c>
      <c r="CI42" s="98">
        <v>-7333</v>
      </c>
    </row>
    <row r="43" spans="1:87">
      <c r="A43" s="78" t="s">
        <v>192</v>
      </c>
      <c r="B43" s="78" t="s">
        <v>193</v>
      </c>
      <c r="C43" s="99">
        <v>-13856</v>
      </c>
      <c r="D43" s="99">
        <v>-14825</v>
      </c>
      <c r="E43" s="99">
        <v>-18064</v>
      </c>
      <c r="F43" s="99">
        <v>-29252</v>
      </c>
      <c r="G43" s="99">
        <v>-75999</v>
      </c>
      <c r="H43" s="99">
        <v>-19201</v>
      </c>
      <c r="I43" s="99">
        <v>-17969</v>
      </c>
      <c r="J43" s="99">
        <v>-22448</v>
      </c>
      <c r="K43" s="99">
        <v>-35832</v>
      </c>
      <c r="L43" s="99">
        <v>-95450</v>
      </c>
      <c r="M43" s="99">
        <v>-28599</v>
      </c>
      <c r="N43" s="99">
        <v>-27104</v>
      </c>
      <c r="O43" s="99">
        <v>-26578</v>
      </c>
      <c r="P43" s="99">
        <v>-28228</v>
      </c>
      <c r="Q43" s="99">
        <v>-110510</v>
      </c>
      <c r="R43" s="99">
        <v>-37074</v>
      </c>
      <c r="S43" s="99">
        <v>-37368.073400000001</v>
      </c>
      <c r="T43" s="99">
        <v>-32814</v>
      </c>
      <c r="U43" s="99">
        <v>-32560.412640000002</v>
      </c>
      <c r="V43" s="99">
        <v>-35768</v>
      </c>
      <c r="W43" s="99">
        <v>-35731.037540000005</v>
      </c>
      <c r="X43" s="99">
        <v>-36929.627</v>
      </c>
      <c r="Y43" s="99">
        <v>-37260.558620000003</v>
      </c>
      <c r="Z43" s="99">
        <v>-142416.62700000001</v>
      </c>
      <c r="AA43" s="99">
        <v>-42803</v>
      </c>
      <c r="AB43" s="99">
        <v>-42948.991130000002</v>
      </c>
      <c r="AC43" s="99">
        <v>-35902</v>
      </c>
      <c r="AD43" s="99">
        <v>-35623.008869999998</v>
      </c>
      <c r="AE43" s="99">
        <v>-37046</v>
      </c>
      <c r="AF43" s="99">
        <v>-36718</v>
      </c>
      <c r="AG43" s="99">
        <v>-63727</v>
      </c>
      <c r="AH43" s="99">
        <v>-64164</v>
      </c>
      <c r="AI43" s="99">
        <v>-179478</v>
      </c>
      <c r="AJ43" s="99">
        <v>-45408</v>
      </c>
      <c r="AK43" s="99">
        <v>-45589.825819999998</v>
      </c>
      <c r="AL43" s="99">
        <v>-37227</v>
      </c>
      <c r="AM43" s="99">
        <v>-37408.825819999998</v>
      </c>
      <c r="AN43" s="99">
        <v>-55876</v>
      </c>
      <c r="AO43" s="99">
        <v>-56083.05096</v>
      </c>
      <c r="AP43" s="99">
        <v>-59038</v>
      </c>
      <c r="AQ43" s="99">
        <v>-59257.718829999998</v>
      </c>
      <c r="AR43" s="99">
        <v>-197549</v>
      </c>
      <c r="AS43" s="99">
        <v>-45053</v>
      </c>
      <c r="AT43" s="99">
        <v>-45272.65883</v>
      </c>
      <c r="AU43" s="99">
        <v>-63461</v>
      </c>
      <c r="AV43" s="99">
        <v>-63680.778829999996</v>
      </c>
      <c r="AW43" s="99">
        <v>-83653</v>
      </c>
      <c r="AX43" s="99">
        <v>-83881.562340000004</v>
      </c>
      <c r="AY43" s="99">
        <v>-70605</v>
      </c>
      <c r="AZ43" s="99">
        <v>-70832.401569999987</v>
      </c>
      <c r="BA43" s="99">
        <v>-262772</v>
      </c>
      <c r="BB43" s="99">
        <v>-59441</v>
      </c>
      <c r="BC43" s="99">
        <v>-59670</v>
      </c>
      <c r="BD43" s="99">
        <v>-56342</v>
      </c>
      <c r="BE43" s="99">
        <v>-56571</v>
      </c>
      <c r="BF43" s="99">
        <v>-51344</v>
      </c>
      <c r="BG43" s="99">
        <v>-51561</v>
      </c>
      <c r="BH43" s="99">
        <v>-61531</v>
      </c>
      <c r="BI43" s="99">
        <v>-61743</v>
      </c>
      <c r="BJ43" s="99">
        <f t="shared" si="10"/>
        <v>-228658</v>
      </c>
      <c r="BK43" s="99">
        <f t="shared" si="11"/>
        <v>-229545</v>
      </c>
      <c r="BL43" s="99">
        <v>-99709</v>
      </c>
      <c r="BM43" s="99">
        <v>-99940</v>
      </c>
      <c r="BN43" s="99">
        <v>-63307</v>
      </c>
      <c r="BO43" s="99">
        <v>-63538</v>
      </c>
      <c r="BP43" s="99">
        <v>-79838</v>
      </c>
      <c r="BQ43" s="99">
        <v>-80069</v>
      </c>
      <c r="BR43" s="99">
        <v>-151704</v>
      </c>
      <c r="BS43" s="99">
        <v>-151944.89003000001</v>
      </c>
      <c r="BT43" s="99">
        <v>-394558</v>
      </c>
      <c r="BU43" s="99">
        <v>-395491.89003000001</v>
      </c>
      <c r="BV43" s="99">
        <v>-69961</v>
      </c>
      <c r="BW43" s="99">
        <v>-70261</v>
      </c>
      <c r="BX43" s="99">
        <v>-103104</v>
      </c>
      <c r="BY43" s="99">
        <v>-103387</v>
      </c>
      <c r="BZ43" s="99">
        <v>-76178</v>
      </c>
      <c r="CA43" s="99">
        <v>-76485.378079999995</v>
      </c>
      <c r="CB43" s="99">
        <v>-122503</v>
      </c>
      <c r="CC43" s="99">
        <v>-122866</v>
      </c>
      <c r="CD43" s="99">
        <v>-371746</v>
      </c>
      <c r="CE43" s="99">
        <v>-372999.37807999999</v>
      </c>
      <c r="CF43" s="99">
        <v>-118208</v>
      </c>
      <c r="CG43" s="99">
        <v>-118506</v>
      </c>
      <c r="CH43" s="99">
        <v>-120664</v>
      </c>
      <c r="CI43" s="99">
        <v>-120961.93693</v>
      </c>
    </row>
    <row r="44" spans="1:87" s="92" customFormat="1">
      <c r="A44" s="81" t="s">
        <v>454</v>
      </c>
      <c r="B44" s="81" t="s">
        <v>455</v>
      </c>
      <c r="C44" s="95">
        <f t="shared" ref="C44:AH44" si="12">C43/C$10</f>
        <v>-4.4951402135970209E-2</v>
      </c>
      <c r="D44" s="95">
        <f t="shared" si="12"/>
        <v>-4.5588592550224329E-2</v>
      </c>
      <c r="E44" s="95">
        <f t="shared" si="12"/>
        <v>-5.14816947007826E-2</v>
      </c>
      <c r="F44" s="95">
        <f t="shared" si="12"/>
        <v>-7.1526378591968073E-2</v>
      </c>
      <c r="G44" s="95">
        <f t="shared" si="12"/>
        <v>-5.454666815954249E-2</v>
      </c>
      <c r="H44" s="95">
        <f t="shared" si="12"/>
        <v>-4.92425505286887E-2</v>
      </c>
      <c r="I44" s="95">
        <f t="shared" si="12"/>
        <v>-4.1944836086237967E-2</v>
      </c>
      <c r="J44" s="95">
        <f t="shared" si="12"/>
        <v>-5.0674859644093087E-2</v>
      </c>
      <c r="K44" s="95">
        <f t="shared" si="12"/>
        <v>-6.8573528229741984E-2</v>
      </c>
      <c r="L44" s="95">
        <f t="shared" si="12"/>
        <v>-5.3508222159187102E-2</v>
      </c>
      <c r="M44" s="95">
        <f t="shared" si="12"/>
        <v>-5.9268976579645992E-2</v>
      </c>
      <c r="N44" s="95">
        <f t="shared" si="12"/>
        <v>-5.0484749708963911E-2</v>
      </c>
      <c r="O44" s="95">
        <f t="shared" si="12"/>
        <v>-4.3509435939075657E-2</v>
      </c>
      <c r="P44" s="95">
        <f t="shared" si="12"/>
        <v>-3.9310766454107034E-2</v>
      </c>
      <c r="Q44" s="95">
        <f t="shared" si="12"/>
        <v>-4.7058913706020396E-2</v>
      </c>
      <c r="R44" s="95">
        <f t="shared" si="12"/>
        <v>-5.5723142824935179E-2</v>
      </c>
      <c r="S44" s="95">
        <f t="shared" si="12"/>
        <v>-5.6165142449178973E-2</v>
      </c>
      <c r="T44" s="95">
        <f t="shared" si="12"/>
        <v>-4.8547811768117399E-2</v>
      </c>
      <c r="U44" s="95">
        <f t="shared" si="12"/>
        <v>-4.817263314252912E-2</v>
      </c>
      <c r="V44" s="95">
        <f t="shared" si="12"/>
        <v>-4.9449964538369758E-2</v>
      </c>
      <c r="W44" s="95">
        <f t="shared" si="12"/>
        <v>-4.9398863209353584E-2</v>
      </c>
      <c r="X44" s="95">
        <f t="shared" si="12"/>
        <v>-4.5964558515477878E-2</v>
      </c>
      <c r="Y44" s="95">
        <f t="shared" si="12"/>
        <v>-4.6376453436921629E-2</v>
      </c>
      <c r="Z44" s="95">
        <f t="shared" si="12"/>
        <v>-4.9657295527529739E-2</v>
      </c>
      <c r="AA44" s="95">
        <f t="shared" si="12"/>
        <v>-6.5944308696335413E-2</v>
      </c>
      <c r="AB44" s="95">
        <f t="shared" si="12"/>
        <v>-6.6169229476272504E-2</v>
      </c>
      <c r="AC44" s="95">
        <f t="shared" si="12"/>
        <v>-0.12263119782486918</v>
      </c>
      <c r="AD44" s="95">
        <f t="shared" si="12"/>
        <v>-0.12167824209943845</v>
      </c>
      <c r="AE44" s="95">
        <f t="shared" si="12"/>
        <v>-7.0930486361878362E-2</v>
      </c>
      <c r="AF44" s="95">
        <f t="shared" si="12"/>
        <v>-7.030247795269258E-2</v>
      </c>
      <c r="AG44" s="95">
        <f t="shared" si="12"/>
        <v>-8.2334731698619767E-2</v>
      </c>
      <c r="AH44" s="95">
        <f t="shared" si="12"/>
        <v>-8.2899331911281543E-2</v>
      </c>
      <c r="AI44" s="95">
        <f t="shared" ref="AI44:BN44" si="13">AI43/AI$10</f>
        <v>-8.019115984034865E-2</v>
      </c>
      <c r="AJ44" s="95">
        <f t="shared" si="13"/>
        <v>-8.0714571390481271E-2</v>
      </c>
      <c r="AK44" s="95">
        <f t="shared" si="13"/>
        <v>-8.1037774198995688E-2</v>
      </c>
      <c r="AL44" s="95">
        <f t="shared" si="13"/>
        <v>-6.5555958624041594E-2</v>
      </c>
      <c r="AM44" s="95">
        <f t="shared" si="13"/>
        <v>-6.5876150042439588E-2</v>
      </c>
      <c r="AN44" s="95">
        <f t="shared" si="13"/>
        <v>-7.8701030172765918E-2</v>
      </c>
      <c r="AO44" s="95">
        <f t="shared" si="13"/>
        <v>-7.8992660279614296E-2</v>
      </c>
      <c r="AP44" s="95">
        <f t="shared" si="13"/>
        <v>-6.467306208125552E-2</v>
      </c>
      <c r="AQ44" s="95">
        <f t="shared" si="13"/>
        <v>-6.4913752645519393E-2</v>
      </c>
      <c r="AR44" s="95">
        <f t="shared" si="13"/>
        <v>-7.1750226338815531E-2</v>
      </c>
      <c r="AS44" s="95">
        <f t="shared" si="13"/>
        <v>-5.6232393443277712E-2</v>
      </c>
      <c r="AT44" s="95">
        <f t="shared" si="13"/>
        <v>-5.6506558132684633E-2</v>
      </c>
      <c r="AU44" s="95">
        <f t="shared" si="13"/>
        <v>-7.1845840682717196E-2</v>
      </c>
      <c r="AV44" s="95">
        <f t="shared" si="13"/>
        <v>-7.2094657984770633E-2</v>
      </c>
      <c r="AW44" s="95">
        <f t="shared" si="13"/>
        <v>-9.2063254487166082E-2</v>
      </c>
      <c r="AX44" s="95">
        <f t="shared" si="13"/>
        <v>-9.2314795888832527E-2</v>
      </c>
      <c r="AY44" s="95">
        <f t="shared" si="13"/>
        <v>-6.7144378720733394E-2</v>
      </c>
      <c r="AZ44" s="95">
        <f t="shared" si="13"/>
        <v>-6.7360634469444805E-2</v>
      </c>
      <c r="BA44" s="95">
        <f t="shared" si="13"/>
        <v>-7.2097531905459852E-2</v>
      </c>
      <c r="BB44" s="95">
        <f t="shared" si="13"/>
        <v>-6.7149113938064345E-2</v>
      </c>
      <c r="BC44" s="95">
        <f t="shared" si="13"/>
        <v>-6.7407809907038901E-2</v>
      </c>
      <c r="BD44" s="95">
        <f t="shared" si="13"/>
        <v>-6.0279131472100227E-2</v>
      </c>
      <c r="BE44" s="95">
        <f t="shared" si="13"/>
        <v>-6.0524133799087394E-2</v>
      </c>
      <c r="BF44" s="95">
        <f t="shared" si="13"/>
        <v>-5.4159423469646084E-2</v>
      </c>
      <c r="BG44" s="95">
        <f t="shared" si="13"/>
        <v>-5.4388322559956792E-2</v>
      </c>
      <c r="BH44" s="95">
        <f t="shared" si="13"/>
        <v>-5.7288713478224035E-2</v>
      </c>
      <c r="BI44" s="95">
        <f t="shared" si="13"/>
        <v>-5.7486097028912032E-2</v>
      </c>
      <c r="BJ44" s="95">
        <f t="shared" si="13"/>
        <v>-5.9515960729429579E-2</v>
      </c>
      <c r="BK44" s="95">
        <f t="shared" si="13"/>
        <v>-5.9746832411885491E-2</v>
      </c>
      <c r="BL44" s="95">
        <f t="shared" si="13"/>
        <v>-9.6934351133164301E-2</v>
      </c>
      <c r="BM44" s="95">
        <f t="shared" si="13"/>
        <v>-9.7158922988380594E-2</v>
      </c>
      <c r="BN44" s="95">
        <f t="shared" si="13"/>
        <v>-5.7123547368050621E-2</v>
      </c>
      <c r="BO44" s="95">
        <f t="shared" ref="BO44:BS44" si="14">BO43/BO$10</f>
        <v>-5.7331984656849959E-2</v>
      </c>
      <c r="BP44" s="95">
        <f t="shared" si="14"/>
        <v>-7.1109076431702764E-2</v>
      </c>
      <c r="BQ44" s="95">
        <f t="shared" si="14"/>
        <v>-7.1314820521681505E-2</v>
      </c>
      <c r="BR44" s="95">
        <f t="shared" si="14"/>
        <v>-0.11698920750962996</v>
      </c>
      <c r="BS44" s="95">
        <f t="shared" si="14"/>
        <v>-0.11717497409262495</v>
      </c>
      <c r="BT44" s="95">
        <v>-8.6595001272945948E-2</v>
      </c>
      <c r="BU44" s="95">
        <v>-8.6799965329780793E-2</v>
      </c>
      <c r="BV44" s="95">
        <v>-6.0381947471218438E-2</v>
      </c>
      <c r="BW44" s="95">
        <v>-6.0381947471218438E-2</v>
      </c>
      <c r="BX44" s="95">
        <v>-8.0297627067427921E-2</v>
      </c>
      <c r="BY44" s="95">
        <v>-8.0518028103857955E-2</v>
      </c>
      <c r="BZ44" s="95">
        <v>-5.8133704926689934E-2</v>
      </c>
      <c r="CA44" s="95">
        <v>-5.8368274311599647E-2</v>
      </c>
      <c r="CB44" s="95">
        <f>CB43/CB$10</f>
        <v>-8.2834535137211202E-2</v>
      </c>
      <c r="CC44" s="95">
        <f>CC43/CC$10</f>
        <v>-8.3079989830196738E-2</v>
      </c>
      <c r="CD44" s="95">
        <f>CD43/CD$10</f>
        <v>-7.1053116957460374E-2</v>
      </c>
      <c r="CE44" s="95">
        <f>CE43/CE$10</f>
        <v>-7.1292679506378603E-2</v>
      </c>
      <c r="CF44" s="95">
        <v>-8.9119353800245923E-2</v>
      </c>
      <c r="CG44" s="95">
        <v>-8.9344021905894216E-2</v>
      </c>
      <c r="CH44" s="95">
        <v>-8.6800327738425026E-2</v>
      </c>
      <c r="CI44" s="95">
        <v>-8.7014650346405695E-2</v>
      </c>
    </row>
    <row r="45" spans="1:87">
      <c r="A45" s="76"/>
      <c r="B45" s="83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0"/>
      <c r="AN45" s="100"/>
      <c r="AO45" s="100"/>
      <c r="AP45" s="100"/>
      <c r="AQ45" s="100"/>
      <c r="AR45" s="100"/>
      <c r="AS45" s="100"/>
      <c r="AT45" s="100"/>
      <c r="AU45" s="100"/>
      <c r="AV45" s="100"/>
      <c r="AW45" s="100"/>
      <c r="AX45" s="100"/>
      <c r="AY45" s="100"/>
      <c r="AZ45" s="100"/>
      <c r="BA45" s="100"/>
      <c r="BB45" s="100"/>
      <c r="BC45" s="100"/>
      <c r="BD45" s="100"/>
      <c r="BE45" s="100"/>
      <c r="BF45" s="100"/>
      <c r="BG45" s="100"/>
      <c r="BH45" s="100"/>
      <c r="BI45" s="100"/>
      <c r="BJ45" s="100"/>
      <c r="BK45" s="100"/>
      <c r="BL45" s="100"/>
      <c r="BM45" s="100"/>
      <c r="BN45" s="100"/>
      <c r="BO45" s="100"/>
      <c r="BP45" s="100"/>
      <c r="BQ45" s="100"/>
      <c r="BR45" s="100"/>
      <c r="BS45" s="100"/>
      <c r="BT45" s="100"/>
      <c r="BU45" s="100"/>
      <c r="BV45" s="100"/>
      <c r="BW45" s="100"/>
      <c r="BX45" s="100"/>
      <c r="BY45" s="100"/>
      <c r="BZ45" s="100"/>
      <c r="CB45" s="100"/>
      <c r="CD45" s="100"/>
      <c r="CF45" s="100"/>
      <c r="CG45" s="100"/>
      <c r="CH45" s="100"/>
      <c r="CI45" s="100"/>
    </row>
    <row r="46" spans="1:87">
      <c r="A46" s="86" t="s">
        <v>194</v>
      </c>
      <c r="B46" s="86" t="s">
        <v>194</v>
      </c>
      <c r="C46" s="102">
        <v>16994</v>
      </c>
      <c r="D46" s="102">
        <v>27998</v>
      </c>
      <c r="E46" s="102">
        <v>25250</v>
      </c>
      <c r="F46" s="102">
        <v>47977</v>
      </c>
      <c r="G46" s="102">
        <v>118216</v>
      </c>
      <c r="H46" s="102">
        <v>23212</v>
      </c>
      <c r="I46" s="102">
        <v>49097</v>
      </c>
      <c r="J46" s="102">
        <v>45205</v>
      </c>
      <c r="K46" s="102">
        <v>67022</v>
      </c>
      <c r="L46" s="102">
        <v>185005</v>
      </c>
      <c r="M46" s="102">
        <v>32461</v>
      </c>
      <c r="N46" s="102">
        <v>45595</v>
      </c>
      <c r="O46" s="102">
        <v>72895</v>
      </c>
      <c r="P46" s="102">
        <v>109015</v>
      </c>
      <c r="Q46" s="102">
        <v>259964</v>
      </c>
      <c r="R46" s="102">
        <v>81479</v>
      </c>
      <c r="S46" s="102">
        <v>45197.145360000002</v>
      </c>
      <c r="T46" s="102">
        <v>89771</v>
      </c>
      <c r="U46" s="102">
        <v>59511.848929999993</v>
      </c>
      <c r="V46" s="102">
        <v>103544</v>
      </c>
      <c r="W46" s="102">
        <v>70057.794330000019</v>
      </c>
      <c r="X46" s="102">
        <v>154800.99999999997</v>
      </c>
      <c r="Y46" s="102">
        <v>115675.63921999997</v>
      </c>
      <c r="Z46" s="102">
        <v>427611</v>
      </c>
      <c r="AA46" s="102">
        <v>8671</v>
      </c>
      <c r="AB46" s="102">
        <v>-29213.99971</v>
      </c>
      <c r="AC46" s="102">
        <v>-96341</v>
      </c>
      <c r="AD46" s="102">
        <v>-115346.00029</v>
      </c>
      <c r="AE46" s="102">
        <v>-16873</v>
      </c>
      <c r="AF46" s="102">
        <v>-35897</v>
      </c>
      <c r="AG46" s="102">
        <v>49460</v>
      </c>
      <c r="AH46" s="102">
        <v>9001.9999999999927</v>
      </c>
      <c r="AI46" s="102">
        <v>-55083</v>
      </c>
      <c r="AJ46" s="102">
        <v>-37613</v>
      </c>
      <c r="AK46" s="102">
        <v>-83662.319740000006</v>
      </c>
      <c r="AL46" s="102">
        <v>3077</v>
      </c>
      <c r="AM46" s="102">
        <v>-35122.465779999999</v>
      </c>
      <c r="AN46" s="102">
        <v>76561</v>
      </c>
      <c r="AO46" s="102">
        <v>29423.326829999998</v>
      </c>
      <c r="AP46" s="102">
        <v>161819.00000000023</v>
      </c>
      <c r="AQ46" s="102">
        <v>101386.34878000023</v>
      </c>
      <c r="AR46" s="102">
        <v>203844.00000000023</v>
      </c>
      <c r="AS46" s="102">
        <v>95474</v>
      </c>
      <c r="AT46" s="102">
        <v>37492.891960000001</v>
      </c>
      <c r="AU46" s="102">
        <v>117710</v>
      </c>
      <c r="AV46" s="102">
        <v>60120.251779999999</v>
      </c>
      <c r="AW46" s="102">
        <v>104279</v>
      </c>
      <c r="AX46" s="102">
        <v>45205.85626</v>
      </c>
      <c r="AY46" s="102">
        <v>184981</v>
      </c>
      <c r="AZ46" s="102">
        <v>123821.13780000003</v>
      </c>
      <c r="BA46" s="102">
        <v>502444</v>
      </c>
      <c r="BB46" s="102">
        <v>104252</v>
      </c>
      <c r="BC46" s="102">
        <v>44600</v>
      </c>
      <c r="BD46" s="102">
        <v>115472</v>
      </c>
      <c r="BE46" s="102">
        <v>55829</v>
      </c>
      <c r="BF46" s="102">
        <v>120620</v>
      </c>
      <c r="BG46" s="102">
        <v>61623</v>
      </c>
      <c r="BH46" s="102">
        <v>199366</v>
      </c>
      <c r="BI46" s="102">
        <v>136157</v>
      </c>
      <c r="BJ46" s="102">
        <f>BH46+BF46+BD46+BB46</f>
        <v>539710</v>
      </c>
      <c r="BK46" s="102">
        <f>BI46+BG46+BE46+BC46</f>
        <v>298209</v>
      </c>
      <c r="BL46" s="102">
        <v>81011</v>
      </c>
      <c r="BM46" s="102">
        <v>21623</v>
      </c>
      <c r="BN46" s="102">
        <v>143295</v>
      </c>
      <c r="BO46" s="102">
        <v>84819</v>
      </c>
      <c r="BP46" s="102">
        <v>118894</v>
      </c>
      <c r="BQ46" s="102">
        <v>60175</v>
      </c>
      <c r="BR46" s="102">
        <v>104839</v>
      </c>
      <c r="BS46" s="102">
        <v>32210.502810000005</v>
      </c>
      <c r="BT46" s="102">
        <v>448039</v>
      </c>
      <c r="BU46" s="102">
        <v>198827.50281000001</v>
      </c>
      <c r="BV46" s="102">
        <v>125121</v>
      </c>
      <c r="BW46" s="102">
        <v>58552</v>
      </c>
      <c r="BX46" s="102">
        <v>171994</v>
      </c>
      <c r="BY46" s="102">
        <v>101492.49284000001</v>
      </c>
      <c r="BZ46" s="102">
        <v>177139</v>
      </c>
      <c r="CA46" s="102">
        <v>108711.48459000001</v>
      </c>
      <c r="CB46" s="102">
        <v>245197</v>
      </c>
      <c r="CC46" s="102">
        <v>172762</v>
      </c>
      <c r="CD46" s="102">
        <v>719451</v>
      </c>
      <c r="CE46" s="102">
        <v>441517.97743000003</v>
      </c>
      <c r="CF46" s="102">
        <v>110382</v>
      </c>
      <c r="CG46" s="102">
        <v>39659</v>
      </c>
      <c r="CH46" s="102">
        <v>178832</v>
      </c>
      <c r="CI46" s="102">
        <v>107623.4926</v>
      </c>
    </row>
    <row r="47" spans="1:87">
      <c r="A47" s="76" t="s">
        <v>195</v>
      </c>
      <c r="B47" s="76" t="s">
        <v>196</v>
      </c>
      <c r="C47" s="100">
        <v>5.513164895342651E-2</v>
      </c>
      <c r="D47" s="100">
        <v>8.6097093708005445E-2</v>
      </c>
      <c r="E47" s="100">
        <v>7.196151412725646E-2</v>
      </c>
      <c r="F47" s="100">
        <v>0.11731235695702354</v>
      </c>
      <c r="G47" s="100">
        <v>8.484702329173377E-2</v>
      </c>
      <c r="H47" s="100">
        <v>5.952909134273851E-2</v>
      </c>
      <c r="I47" s="100">
        <v>0.11460657895965415</v>
      </c>
      <c r="J47" s="100">
        <v>0.10204726613556789</v>
      </c>
      <c r="K47" s="100">
        <v>0.12826342400685889</v>
      </c>
      <c r="L47" s="100">
        <v>0.10371177203311063</v>
      </c>
      <c r="M47" s="100">
        <v>6.727264060812925E-2</v>
      </c>
      <c r="N47" s="100">
        <v>8.4926658905704305E-2</v>
      </c>
      <c r="O47" s="100">
        <v>0.11933254318530062</v>
      </c>
      <c r="P47" s="100">
        <v>0.1518160409874762</v>
      </c>
      <c r="Q47" s="100">
        <v>0.11070150613222231</v>
      </c>
      <c r="R47" s="100">
        <v>0.12246496073347612</v>
      </c>
      <c r="S47" s="100">
        <v>6.7932432059519793E-2</v>
      </c>
      <c r="T47" s="100">
        <v>0.13281482325335733</v>
      </c>
      <c r="U47" s="100">
        <v>8.8046871452010678E-2</v>
      </c>
      <c r="V47" s="100">
        <v>0.14315161955269959</v>
      </c>
      <c r="W47" s="100">
        <v>9.6856280621083174E-2</v>
      </c>
      <c r="X47" s="100">
        <v>0.19267347657625922</v>
      </c>
      <c r="Y47" s="100">
        <v>0.14397599216864543</v>
      </c>
      <c r="Z47" s="100">
        <v>0.14909780020153487</v>
      </c>
      <c r="AA47" s="100">
        <v>1.3358949155571441E-2</v>
      </c>
      <c r="AB47" s="100">
        <v>-4.5008457704621016E-2</v>
      </c>
      <c r="AC47" s="100">
        <v>-0.32907392985476358</v>
      </c>
      <c r="AD47" s="100">
        <v>-0.39398969917749449</v>
      </c>
      <c r="AE47" s="100">
        <v>-3.2306054537169289E-2</v>
      </c>
      <c r="AF47" s="100">
        <v>-6.8730542269944059E-2</v>
      </c>
      <c r="AG47" s="100">
        <v>6.3901891346112849E-2</v>
      </c>
      <c r="AH47" s="100">
        <v>1.163050598256586E-2</v>
      </c>
      <c r="AI47" s="100">
        <v>-2.5000000000000001E-2</v>
      </c>
      <c r="AJ47" s="100">
        <v>-6.685864107007955E-2</v>
      </c>
      <c r="AK47" s="100">
        <v>-0.14871318444651827</v>
      </c>
      <c r="AL47" s="100">
        <v>5.4185318367361316E-3</v>
      </c>
      <c r="AM47" s="100">
        <v>-6.184991843146094E-2</v>
      </c>
      <c r="AN47" s="100">
        <v>0.10783573575519241</v>
      </c>
      <c r="AO47" s="100">
        <v>4.1442589530943208E-2</v>
      </c>
      <c r="AP47" s="100">
        <v>0.17726430829172229</v>
      </c>
      <c r="AQ47" s="100">
        <v>0.11106347824859886</v>
      </c>
      <c r="AR47" s="100">
        <v>0.22365993481357127</v>
      </c>
      <c r="AS47" s="100">
        <v>0.11916479549871255</v>
      </c>
      <c r="AT47" s="100">
        <v>4.6796329923002325E-2</v>
      </c>
      <c r="AU47" s="100">
        <v>0.13326253772809507</v>
      </c>
      <c r="AV47" s="100">
        <v>6.8063693153129087E-2</v>
      </c>
      <c r="AW47" s="100">
        <v>-4.1327762775468097E-3</v>
      </c>
      <c r="AX47" s="100">
        <v>-2.8724643562735089E-3</v>
      </c>
      <c r="AY47" s="100">
        <v>0.1759143732050136</v>
      </c>
      <c r="AZ47" s="100">
        <v>1.8083017164988759E-2</v>
      </c>
      <c r="BA47" s="100">
        <v>0.13785704839445173</v>
      </c>
      <c r="BB47" s="100">
        <v>0.11777783551681015</v>
      </c>
      <c r="BC47" s="100">
        <v>5.0390359790738685E-2</v>
      </c>
      <c r="BD47" s="100">
        <v>0.12354108603433242</v>
      </c>
      <c r="BE47" s="100">
        <v>5.9730283464482684E-2</v>
      </c>
      <c r="BF47" s="100">
        <v>0.12723413950819396</v>
      </c>
      <c r="BG47" s="100">
        <v>6.2232072032539533E-2</v>
      </c>
      <c r="BH47" s="100">
        <v>0.18562060833237901</v>
      </c>
      <c r="BI47" s="100">
        <v>0.18562060833237901</v>
      </c>
      <c r="BJ47" s="95">
        <f>BJ46/BJ$10</f>
        <v>0.14047774040392394</v>
      </c>
      <c r="BK47" s="95">
        <f>BK46/BK$10</f>
        <v>7.761895552817949E-2</v>
      </c>
      <c r="BL47" s="100">
        <f>BL46/BL10</f>
        <v>7.8756669103579147E-2</v>
      </c>
      <c r="BM47" s="100">
        <f t="shared" ref="BM47:BQ47" si="15">BM46/BM10</f>
        <v>2.1021286689791412E-2</v>
      </c>
      <c r="BN47" s="100">
        <f t="shared" si="15"/>
        <v>0.12929879350000495</v>
      </c>
      <c r="BO47" s="100">
        <f t="shared" si="15"/>
        <v>7.6534382678229679E-2</v>
      </c>
      <c r="BP47" s="100">
        <f t="shared" si="15"/>
        <v>0.10589496897806644</v>
      </c>
      <c r="BQ47" s="100">
        <f t="shared" si="15"/>
        <v>5.3595890105935941E-2</v>
      </c>
      <c r="BR47" s="100">
        <v>8.0848438578429674E-2</v>
      </c>
      <c r="BS47" s="100">
        <v>8.0848438578429674E-2</v>
      </c>
      <c r="BT47" s="95">
        <v>9.8332660281452738E-2</v>
      </c>
      <c r="BU47" s="95">
        <v>4.3637355873987128E-2</v>
      </c>
      <c r="BV47" s="95">
        <v>0.10798944625643318</v>
      </c>
      <c r="BW47" s="95">
        <v>4.4231181804721659E-2</v>
      </c>
      <c r="BX47" s="95">
        <v>0.13394931399203908</v>
      </c>
      <c r="BY47" s="95">
        <v>7.9042581667150821E-2</v>
      </c>
      <c r="BZ47" s="95">
        <v>0.13518005667002189</v>
      </c>
      <c r="CA47" s="95">
        <v>8.2960977805894884E-2</v>
      </c>
      <c r="CB47" s="95">
        <f>CB46/CB$10</f>
        <v>0.16579822136632388</v>
      </c>
      <c r="CC47" s="95">
        <f>CC46/CC$10</f>
        <v>0.11681885308420922</v>
      </c>
      <c r="CD47" s="95">
        <f>CD46/CD$10</f>
        <v>0.13751119325604533</v>
      </c>
      <c r="CE47" s="95">
        <f>CE46/CE$10</f>
        <v>8.4388879743575285E-2</v>
      </c>
      <c r="CF47" s="95">
        <v>8.3219177307616632E-2</v>
      </c>
      <c r="CG47" s="95">
        <v>2.9899706046663112E-2</v>
      </c>
      <c r="CH47" s="95">
        <v>0.12864380602431566</v>
      </c>
      <c r="CI47" s="95">
        <v>7.7419565322167011E-2</v>
      </c>
    </row>
    <row r="48" spans="1:87">
      <c r="A48" s="86" t="s">
        <v>197</v>
      </c>
      <c r="B48" s="86" t="s">
        <v>198</v>
      </c>
      <c r="C48" s="102">
        <f t="shared" ref="C48:R48" si="16">C46-C35-C36-C37-C41-C34-C25-C40-C38</f>
        <v>19030</v>
      </c>
      <c r="D48" s="102">
        <f t="shared" si="16"/>
        <v>30189</v>
      </c>
      <c r="E48" s="102">
        <f t="shared" si="16"/>
        <v>28450</v>
      </c>
      <c r="F48" s="102">
        <f t="shared" si="16"/>
        <v>56192</v>
      </c>
      <c r="G48" s="102">
        <f t="shared" si="16"/>
        <v>133857</v>
      </c>
      <c r="H48" s="102">
        <f t="shared" si="16"/>
        <v>24730</v>
      </c>
      <c r="I48" s="102">
        <f t="shared" si="16"/>
        <v>52077</v>
      </c>
      <c r="J48" s="102">
        <f t="shared" si="16"/>
        <v>50149</v>
      </c>
      <c r="K48" s="102">
        <f t="shared" si="16"/>
        <v>83269</v>
      </c>
      <c r="L48" s="102">
        <f t="shared" si="16"/>
        <v>210693</v>
      </c>
      <c r="M48" s="102">
        <f t="shared" si="16"/>
        <v>36392</v>
      </c>
      <c r="N48" s="102">
        <f t="shared" si="16"/>
        <v>49494</v>
      </c>
      <c r="O48" s="102">
        <f t="shared" si="16"/>
        <v>76702</v>
      </c>
      <c r="P48" s="102">
        <f t="shared" si="16"/>
        <v>125366</v>
      </c>
      <c r="Q48" s="102">
        <f t="shared" si="16"/>
        <v>287952</v>
      </c>
      <c r="R48" s="102">
        <f t="shared" si="16"/>
        <v>86046</v>
      </c>
      <c r="S48" s="102">
        <v>51805</v>
      </c>
      <c r="T48" s="102">
        <f t="shared" ref="T48:BQ48" si="17">T46-T35-T36-T37-T41-T34-T25-T40-T38</f>
        <v>95146</v>
      </c>
      <c r="U48" s="102">
        <f t="shared" si="17"/>
        <v>64886.848929999993</v>
      </c>
      <c r="V48" s="102">
        <f t="shared" si="17"/>
        <v>115017</v>
      </c>
      <c r="W48" s="102">
        <f t="shared" si="17"/>
        <v>81530.794330000019</v>
      </c>
      <c r="X48" s="102">
        <f t="shared" si="17"/>
        <v>171194.62699999998</v>
      </c>
      <c r="Y48" s="102">
        <f t="shared" si="17"/>
        <v>132069.26621999996</v>
      </c>
      <c r="Z48" s="102">
        <f t="shared" si="17"/>
        <v>465419.62699999998</v>
      </c>
      <c r="AA48" s="102">
        <f t="shared" si="17"/>
        <v>13873</v>
      </c>
      <c r="AB48" s="102">
        <f t="shared" si="17"/>
        <v>-24011.99971</v>
      </c>
      <c r="AC48" s="102">
        <f t="shared" si="17"/>
        <v>-92043</v>
      </c>
      <c r="AD48" s="102">
        <f t="shared" si="17"/>
        <v>-111048.00029</v>
      </c>
      <c r="AE48" s="102">
        <f t="shared" si="17"/>
        <v>-11447</v>
      </c>
      <c r="AF48" s="102">
        <f t="shared" si="17"/>
        <v>-30471</v>
      </c>
      <c r="AG48" s="102">
        <f t="shared" si="17"/>
        <v>72138</v>
      </c>
      <c r="AH48" s="102">
        <f t="shared" si="17"/>
        <v>31679.999999999993</v>
      </c>
      <c r="AI48" s="102">
        <f t="shared" si="17"/>
        <v>-17479</v>
      </c>
      <c r="AJ48" s="102">
        <f t="shared" si="17"/>
        <v>-31827</v>
      </c>
      <c r="AK48" s="102">
        <f t="shared" si="17"/>
        <v>-77876.319740000006</v>
      </c>
      <c r="AL48" s="102">
        <f t="shared" si="17"/>
        <v>10622</v>
      </c>
      <c r="AM48" s="102">
        <f t="shared" si="17"/>
        <v>-27577.465779999999</v>
      </c>
      <c r="AN48" s="102">
        <f t="shared" si="17"/>
        <v>85399</v>
      </c>
      <c r="AO48" s="102">
        <f t="shared" si="17"/>
        <v>38261.326829999998</v>
      </c>
      <c r="AP48" s="102">
        <f t="shared" si="17"/>
        <v>177342.00000000023</v>
      </c>
      <c r="AQ48" s="102">
        <f t="shared" si="17"/>
        <v>116909.34878000023</v>
      </c>
      <c r="AR48" s="102">
        <f t="shared" si="17"/>
        <v>241536.00000000023</v>
      </c>
      <c r="AS48" s="102">
        <f t="shared" si="17"/>
        <v>100986</v>
      </c>
      <c r="AT48" s="102">
        <f t="shared" si="17"/>
        <v>43004.891960000001</v>
      </c>
      <c r="AU48" s="102">
        <f t="shared" si="17"/>
        <v>126653</v>
      </c>
      <c r="AV48" s="102">
        <f t="shared" si="17"/>
        <v>69063.251779999991</v>
      </c>
      <c r="AW48" s="102">
        <f t="shared" si="17"/>
        <v>130537</v>
      </c>
      <c r="AX48" s="102">
        <f t="shared" si="17"/>
        <v>71463.85626</v>
      </c>
      <c r="AY48" s="102">
        <f t="shared" si="17"/>
        <v>214956</v>
      </c>
      <c r="AZ48" s="102">
        <f t="shared" si="17"/>
        <v>153796.13780000003</v>
      </c>
      <c r="BA48" s="102">
        <f t="shared" si="17"/>
        <v>573132</v>
      </c>
      <c r="BB48" s="102">
        <f t="shared" si="17"/>
        <v>110594.71799999999</v>
      </c>
      <c r="BC48" s="102">
        <f t="shared" si="17"/>
        <v>50942.718000000001</v>
      </c>
      <c r="BD48" s="102">
        <f t="shared" si="17"/>
        <v>123010</v>
      </c>
      <c r="BE48" s="102">
        <f t="shared" si="17"/>
        <v>63367</v>
      </c>
      <c r="BF48" s="102">
        <f t="shared" si="17"/>
        <v>127425</v>
      </c>
      <c r="BG48" s="102">
        <f t="shared" si="17"/>
        <v>68428</v>
      </c>
      <c r="BH48" s="102">
        <f t="shared" si="17"/>
        <v>227128</v>
      </c>
      <c r="BI48" s="102">
        <f t="shared" si="17"/>
        <v>163919</v>
      </c>
      <c r="BJ48" s="102">
        <f>BH48+BF48+BD48+BB48</f>
        <v>588157.71799999999</v>
      </c>
      <c r="BK48" s="102">
        <f>BI48+BG48+BE48+BC48</f>
        <v>346656.71799999999</v>
      </c>
      <c r="BL48" s="102">
        <f t="shared" si="17"/>
        <v>130227</v>
      </c>
      <c r="BM48" s="102">
        <f t="shared" si="17"/>
        <v>70839</v>
      </c>
      <c r="BN48" s="102">
        <f t="shared" si="17"/>
        <v>148971</v>
      </c>
      <c r="BO48" s="102">
        <f t="shared" si="17"/>
        <v>90495</v>
      </c>
      <c r="BP48" s="102">
        <f t="shared" si="17"/>
        <v>135493</v>
      </c>
      <c r="BQ48" s="102">
        <f t="shared" si="17"/>
        <v>76774</v>
      </c>
      <c r="BR48" s="102">
        <v>180808</v>
      </c>
      <c r="BS48" s="102">
        <v>108179.50281000001</v>
      </c>
      <c r="BT48" s="102">
        <v>595499</v>
      </c>
      <c r="BU48" s="102">
        <v>346287.50280999998</v>
      </c>
      <c r="BV48" s="102">
        <v>126657</v>
      </c>
      <c r="BW48" s="102">
        <v>60087.999999999993</v>
      </c>
      <c r="BX48" s="102">
        <v>172680</v>
      </c>
      <c r="BY48" s="102">
        <v>101712</v>
      </c>
      <c r="BZ48" s="102">
        <v>182298.99999999997</v>
      </c>
      <c r="CA48" s="102">
        <v>114337.99999999999</v>
      </c>
      <c r="CB48" s="102">
        <v>258921</v>
      </c>
      <c r="CC48" s="102">
        <v>186487</v>
      </c>
      <c r="CD48" s="102">
        <v>740557</v>
      </c>
      <c r="CE48" s="102">
        <v>462624.99999999994</v>
      </c>
      <c r="CF48" s="102">
        <v>122947</v>
      </c>
      <c r="CG48" s="102">
        <v>52522.000000000007</v>
      </c>
      <c r="CH48" s="125">
        <v>184702</v>
      </c>
      <c r="CI48" s="125">
        <v>113493</v>
      </c>
    </row>
    <row r="49" spans="1:87">
      <c r="A49" s="76" t="s">
        <v>199</v>
      </c>
      <c r="B49" s="76" t="s">
        <v>200</v>
      </c>
      <c r="C49" s="100">
        <f>C48/C10</f>
        <v>6.1736805907008731E-2</v>
      </c>
      <c r="D49" s="100">
        <f t="shared" ref="D49:BR49" si="18">D48/D10</f>
        <v>9.2834672546288188E-2</v>
      </c>
      <c r="E49" s="100">
        <f t="shared" si="18"/>
        <v>8.1081389184968169E-2</v>
      </c>
      <c r="F49" s="100">
        <f t="shared" si="18"/>
        <v>0.13739950313960994</v>
      </c>
      <c r="G49" s="100">
        <f t="shared" si="18"/>
        <v>9.6073018853299108E-2</v>
      </c>
      <c r="H49" s="100">
        <f t="shared" si="18"/>
        <v>6.3422127731601038E-2</v>
      </c>
      <c r="I49" s="100">
        <f t="shared" si="18"/>
        <v>0.12156275968963295</v>
      </c>
      <c r="J49" s="100">
        <f t="shared" si="18"/>
        <v>0.11320801569367535</v>
      </c>
      <c r="K49" s="100">
        <f t="shared" si="18"/>
        <v>0.15935613759104672</v>
      </c>
      <c r="L49" s="100">
        <f t="shared" si="18"/>
        <v>0.11811218283274602</v>
      </c>
      <c r="M49" s="100">
        <f t="shared" si="18"/>
        <v>7.5419301223346155E-2</v>
      </c>
      <c r="N49" s="100">
        <f t="shared" si="18"/>
        <v>9.2189057043073341E-2</v>
      </c>
      <c r="O49" s="100">
        <f t="shared" si="18"/>
        <v>0.12556478122503503</v>
      </c>
      <c r="P49" s="100">
        <f t="shared" si="18"/>
        <v>0.1745867063655088</v>
      </c>
      <c r="Q49" s="100">
        <f t="shared" si="18"/>
        <v>0.12261974771039712</v>
      </c>
      <c r="R49" s="100">
        <f t="shared" si="18"/>
        <v>0.12932927516627213</v>
      </c>
      <c r="S49" s="100">
        <f t="shared" si="18"/>
        <v>7.7864201705933195E-2</v>
      </c>
      <c r="T49" s="100">
        <f t="shared" si="18"/>
        <v>0.14076705365055459</v>
      </c>
      <c r="U49" s="100">
        <f t="shared" si="18"/>
        <v>9.5999101849207943E-2</v>
      </c>
      <c r="V49" s="100">
        <f t="shared" si="18"/>
        <v>0.15901326804153643</v>
      </c>
      <c r="W49" s="100">
        <f t="shared" si="18"/>
        <v>0.11271792910992003</v>
      </c>
      <c r="X49" s="100">
        <f t="shared" si="18"/>
        <v>0.21307784804533519</v>
      </c>
      <c r="Y49" s="100">
        <f t="shared" si="18"/>
        <v>0.16438036363772138</v>
      </c>
      <c r="Z49" s="100">
        <f t="shared" si="18"/>
        <v>0.1622807705047786</v>
      </c>
      <c r="AA49" s="100">
        <f t="shared" si="18"/>
        <v>2.1373394260782216E-2</v>
      </c>
      <c r="AB49" s="100">
        <f t="shared" si="18"/>
        <v>-3.6994012599410243E-2</v>
      </c>
      <c r="AC49" s="100">
        <f t="shared" si="18"/>
        <v>-0.31439316309382304</v>
      </c>
      <c r="AD49" s="100">
        <f t="shared" si="18"/>
        <v>-0.37930893241655395</v>
      </c>
      <c r="AE49" s="100">
        <f t="shared" si="18"/>
        <v>-2.1917110548626613E-2</v>
      </c>
      <c r="AF49" s="100">
        <f t="shared" si="18"/>
        <v>-5.8341598281401376E-2</v>
      </c>
      <c r="AG49" s="100">
        <f t="shared" si="18"/>
        <v>9.3201670803192249E-2</v>
      </c>
      <c r="AH49" s="100">
        <f t="shared" si="18"/>
        <v>4.0930285439645261E-2</v>
      </c>
      <c r="AI49" s="100">
        <f t="shared" si="18"/>
        <v>-7.8096551268091582E-3</v>
      </c>
      <c r="AJ49" s="100">
        <f t="shared" si="18"/>
        <v>-5.6573790161311824E-2</v>
      </c>
      <c r="AK49" s="100">
        <f t="shared" si="18"/>
        <v>-0.13842833353775053</v>
      </c>
      <c r="AL49" s="100">
        <f t="shared" si="18"/>
        <v>1.870511705226233E-2</v>
      </c>
      <c r="AM49" s="100">
        <f t="shared" si="18"/>
        <v>-4.8563333215934743E-2</v>
      </c>
      <c r="AN49" s="100">
        <f t="shared" si="18"/>
        <v>0.12028400880027268</v>
      </c>
      <c r="AO49" s="100">
        <f t="shared" si="18"/>
        <v>5.3890862576023477E-2</v>
      </c>
      <c r="AP49" s="100">
        <f t="shared" si="18"/>
        <v>0.19426894839957368</v>
      </c>
      <c r="AQ49" s="100">
        <f t="shared" si="18"/>
        <v>0.12806811835645024</v>
      </c>
      <c r="AR49" s="100">
        <f t="shared" si="18"/>
        <v>8.7726400381536562E-2</v>
      </c>
      <c r="AS49" s="100">
        <f t="shared" si="18"/>
        <v>0.1260445360855624</v>
      </c>
      <c r="AT49" s="100">
        <f t="shared" si="18"/>
        <v>5.3676070509852181E-2</v>
      </c>
      <c r="AU49" s="100">
        <f t="shared" si="18"/>
        <v>0.14338713950281559</v>
      </c>
      <c r="AV49" s="100">
        <f t="shared" si="18"/>
        <v>7.8188294927849608E-2</v>
      </c>
      <c r="AW49" s="100">
        <f t="shared" si="18"/>
        <v>0.14366084959285619</v>
      </c>
      <c r="AX49" s="100">
        <f t="shared" si="18"/>
        <v>7.8648646019851498E-2</v>
      </c>
      <c r="AY49" s="100">
        <f t="shared" si="18"/>
        <v>0.20442018373052856</v>
      </c>
      <c r="AZ49" s="100">
        <f t="shared" si="18"/>
        <v>0.14625800045647339</v>
      </c>
      <c r="BA49" s="100">
        <f t="shared" si="18"/>
        <v>0.15725192431476726</v>
      </c>
      <c r="BB49" s="100">
        <f t="shared" si="18"/>
        <v>0.12493627832523166</v>
      </c>
      <c r="BC49" s="100">
        <f t="shared" si="18"/>
        <v>5.7548802599160197E-2</v>
      </c>
      <c r="BD49" s="100">
        <f t="shared" si="18"/>
        <v>0.13160583512092308</v>
      </c>
      <c r="BE49" s="100">
        <f t="shared" si="18"/>
        <v>6.7795032551073359E-2</v>
      </c>
      <c r="BF49" s="100">
        <f t="shared" si="18"/>
        <v>0.13441228840019578</v>
      </c>
      <c r="BG49" s="100">
        <f t="shared" si="18"/>
        <v>7.2180216367656244E-2</v>
      </c>
      <c r="BH49" s="100">
        <f t="shared" si="18"/>
        <v>0.21146854292766359</v>
      </c>
      <c r="BI49" s="100">
        <f t="shared" si="18"/>
        <v>0.15261752002465431</v>
      </c>
      <c r="BJ49" s="95">
        <f>BJ48/BJ$10</f>
        <v>0.15308789391667432</v>
      </c>
      <c r="BK49" s="95">
        <f>BK48/BK$10</f>
        <v>9.0229109040929872E-2</v>
      </c>
      <c r="BL49" s="100">
        <f t="shared" si="18"/>
        <v>0.12660311250758294</v>
      </c>
      <c r="BM49" s="100">
        <f t="shared" si="18"/>
        <v>6.886773009379521E-2</v>
      </c>
      <c r="BN49" s="100">
        <f t="shared" si="18"/>
        <v>0.13442039545336013</v>
      </c>
      <c r="BO49" s="100">
        <f t="shared" si="18"/>
        <v>8.1655984631584841E-2</v>
      </c>
      <c r="BP49" s="100">
        <f t="shared" si="18"/>
        <v>0.12067915144368223</v>
      </c>
      <c r="BQ49" s="100">
        <f t="shared" si="18"/>
        <v>6.8380072571551737E-2</v>
      </c>
      <c r="BR49" s="100">
        <f t="shared" si="18"/>
        <v>0.13943326894083988</v>
      </c>
      <c r="BS49" s="100">
        <f t="shared" ref="BS49" si="19">BS48/BS10</f>
        <v>8.3424526067392341E-2</v>
      </c>
      <c r="BT49" s="95">
        <v>0.13069621364422476</v>
      </c>
      <c r="BU49" s="95">
        <v>7.6000909236759159E-2</v>
      </c>
      <c r="BV49" s="95">
        <v>0.10931513730309905</v>
      </c>
      <c r="BW49" s="95">
        <v>5.1860757559934433E-2</v>
      </c>
      <c r="BX49" s="95">
        <v>0.13448357233476349</v>
      </c>
      <c r="BY49" s="95">
        <v>7.9213534337001748E-2</v>
      </c>
      <c r="BZ49" s="95">
        <v>0.13911780664273998</v>
      </c>
      <c r="CA49" s="95">
        <v>8.7254739608651738E-2</v>
      </c>
      <c r="CB49" s="95">
        <f>CB48/CB$10</f>
        <v>0.17507816683886812</v>
      </c>
      <c r="CC49" s="95">
        <f>CC48/CC$10</f>
        <v>0.12609947474048069</v>
      </c>
      <c r="CD49" s="95">
        <f>CD48/CD$10</f>
        <v>0.14154525706978954</v>
      </c>
      <c r="CE49" s="95">
        <f>CE48/CE$10</f>
        <v>8.842313900471048E-2</v>
      </c>
      <c r="CF49" s="95">
        <v>9.2692179815907855E-2</v>
      </c>
      <c r="CG49" s="95">
        <v>3.9597376660602646E-2</v>
      </c>
      <c r="CH49" s="126">
        <v>0.13286642357242073</v>
      </c>
      <c r="CI49" s="126">
        <v>8.1641828515688755E-2</v>
      </c>
    </row>
    <row r="50" spans="1:87">
      <c r="A50" s="86" t="s">
        <v>201</v>
      </c>
      <c r="B50" s="86" t="s">
        <v>201</v>
      </c>
      <c r="C50" s="102">
        <v>-5622</v>
      </c>
      <c r="D50" s="102">
        <v>1370</v>
      </c>
      <c r="E50" s="102">
        <v>-623</v>
      </c>
      <c r="F50" s="102">
        <v>19698</v>
      </c>
      <c r="G50" s="102">
        <v>14820</v>
      </c>
      <c r="H50" s="102">
        <v>-2212</v>
      </c>
      <c r="I50" s="102">
        <v>23059</v>
      </c>
      <c r="J50" s="102">
        <v>13850</v>
      </c>
      <c r="K50" s="102">
        <v>30610</v>
      </c>
      <c r="L50" s="102">
        <v>65308</v>
      </c>
      <c r="M50" s="102">
        <v>2868</v>
      </c>
      <c r="N50" s="102">
        <v>11867</v>
      </c>
      <c r="O50" s="102">
        <v>39622</v>
      </c>
      <c r="P50" s="102">
        <v>72465</v>
      </c>
      <c r="Q50" s="102">
        <v>126820</v>
      </c>
      <c r="R50" s="102">
        <v>4686</v>
      </c>
      <c r="S50" s="102">
        <v>-505</v>
      </c>
      <c r="T50" s="102">
        <v>15791</v>
      </c>
      <c r="U50" s="102">
        <v>11425.891220000016</v>
      </c>
      <c r="V50" s="102">
        <v>27043</v>
      </c>
      <c r="W50" s="102">
        <v>20565.314240000022</v>
      </c>
      <c r="X50" s="102">
        <v>74036.999999999971</v>
      </c>
      <c r="Y50" s="102">
        <v>63077</v>
      </c>
      <c r="Z50" s="102">
        <v>124430.99999999997</v>
      </c>
      <c r="AA50" s="102">
        <v>-70983</v>
      </c>
      <c r="AB50" s="102">
        <v>-77846.402310000005</v>
      </c>
      <c r="AC50" s="102">
        <v>-175912</v>
      </c>
      <c r="AD50" s="102">
        <v>-166856.59769</v>
      </c>
      <c r="AE50" s="102">
        <v>-99118</v>
      </c>
      <c r="AF50" s="102">
        <v>-87396</v>
      </c>
      <c r="AG50" s="102">
        <v>-41152</v>
      </c>
      <c r="AH50" s="102">
        <v>-49446.000000000015</v>
      </c>
      <c r="AI50" s="102">
        <v>-387165</v>
      </c>
      <c r="AJ50" s="102">
        <v>-125986</v>
      </c>
      <c r="AK50" s="102">
        <v>-138048.31974000001</v>
      </c>
      <c r="AL50" s="102">
        <v>-86772</v>
      </c>
      <c r="AM50" s="102">
        <v>-88911.465779999999</v>
      </c>
      <c r="AN50" s="102">
        <v>-18722</v>
      </c>
      <c r="AO50" s="102">
        <v>-27024.975980000003</v>
      </c>
      <c r="AP50" s="102">
        <v>58844.000000000233</v>
      </c>
      <c r="AQ50" s="102">
        <v>40173.48022000023</v>
      </c>
      <c r="AR50" s="102">
        <v>-172635.99999999977</v>
      </c>
      <c r="AS50" s="102">
        <v>-687</v>
      </c>
      <c r="AT50" s="102">
        <v>-16244.961390000004</v>
      </c>
      <c r="AU50" s="102">
        <v>15314</v>
      </c>
      <c r="AV50" s="102">
        <v>39.274420000005193</v>
      </c>
      <c r="AW50" s="102">
        <v>439</v>
      </c>
      <c r="AX50" s="102">
        <v>-15319.313030000001</v>
      </c>
      <c r="AY50" s="102">
        <v>81678</v>
      </c>
      <c r="AZ50" s="102">
        <v>62904.022630000036</v>
      </c>
      <c r="BA50" s="102">
        <v>96744</v>
      </c>
      <c r="BB50" s="102">
        <v>-2756</v>
      </c>
      <c r="BC50" s="102">
        <v>-19474</v>
      </c>
      <c r="BD50" s="102">
        <v>5645</v>
      </c>
      <c r="BE50" s="102">
        <v>-11350</v>
      </c>
      <c r="BF50" s="102">
        <v>10551</v>
      </c>
      <c r="BG50" s="102">
        <v>-6311</v>
      </c>
      <c r="BH50" s="102">
        <v>85817</v>
      </c>
      <c r="BI50" s="102">
        <v>64780</v>
      </c>
      <c r="BJ50" s="102">
        <f t="shared" ref="BJ50:BK53" si="20">BH50+BF50+BD50+BB50</f>
        <v>99257</v>
      </c>
      <c r="BK50" s="102">
        <f t="shared" si="20"/>
        <v>27645</v>
      </c>
      <c r="BL50" s="102">
        <v>-33542</v>
      </c>
      <c r="BM50" s="102">
        <v>-50634</v>
      </c>
      <c r="BN50" s="102">
        <v>27663</v>
      </c>
      <c r="BO50" s="102">
        <v>10829</v>
      </c>
      <c r="BP50" s="102">
        <v>1717</v>
      </c>
      <c r="BQ50" s="102">
        <v>-15352</v>
      </c>
      <c r="BR50" s="102">
        <v>-31470</v>
      </c>
      <c r="BS50" s="102">
        <v>-54867.883539999995</v>
      </c>
      <c r="BT50" s="102">
        <v>-35632</v>
      </c>
      <c r="BU50" s="102">
        <v>-110024.88354</v>
      </c>
      <c r="BV50" s="102">
        <v>523</v>
      </c>
      <c r="BW50" s="102">
        <v>-18646</v>
      </c>
      <c r="BX50" s="102">
        <v>21210</v>
      </c>
      <c r="BY50" s="102">
        <v>1467.4928400000063</v>
      </c>
      <c r="BZ50" s="102">
        <v>47205</v>
      </c>
      <c r="CA50" s="102">
        <v>27364.069820000008</v>
      </c>
      <c r="CB50" s="102">
        <v>118524</v>
      </c>
      <c r="CC50" s="102">
        <v>95307</v>
      </c>
      <c r="CD50" s="102">
        <v>187462</v>
      </c>
      <c r="CE50" s="102">
        <v>105492.56266000001</v>
      </c>
      <c r="CF50" s="102">
        <v>523</v>
      </c>
      <c r="CG50" s="102">
        <v>-18646</v>
      </c>
      <c r="CH50" s="102">
        <v>48811</v>
      </c>
      <c r="CI50" s="102">
        <v>28513.311010000001</v>
      </c>
    </row>
    <row r="51" spans="1:87">
      <c r="A51" s="78" t="s">
        <v>202</v>
      </c>
      <c r="B51" s="87" t="s">
        <v>203</v>
      </c>
      <c r="C51" s="99">
        <v>-18087</v>
      </c>
      <c r="D51" s="99">
        <v>-19338</v>
      </c>
      <c r="E51" s="99">
        <v>-16877</v>
      </c>
      <c r="F51" s="99">
        <v>-46238</v>
      </c>
      <c r="G51" s="99">
        <v>-100539</v>
      </c>
      <c r="H51" s="99">
        <v>-15847</v>
      </c>
      <c r="I51" s="99">
        <v>-14556</v>
      </c>
      <c r="J51" s="99">
        <v>-18684</v>
      </c>
      <c r="K51" s="99">
        <v>-7177</v>
      </c>
      <c r="L51" s="99">
        <v>-56264</v>
      </c>
      <c r="M51" s="99">
        <v>7992</v>
      </c>
      <c r="N51" s="99">
        <v>-2465</v>
      </c>
      <c r="O51" s="99">
        <v>2345</v>
      </c>
      <c r="P51" s="99">
        <v>3025</v>
      </c>
      <c r="Q51" s="99">
        <v>10897</v>
      </c>
      <c r="R51" s="99">
        <v>-12485</v>
      </c>
      <c r="S51" s="99">
        <v>-1650.9613399999998</v>
      </c>
      <c r="T51" s="99">
        <v>-15019</v>
      </c>
      <c r="U51" s="99">
        <v>-635</v>
      </c>
      <c r="V51" s="99">
        <v>-17501</v>
      </c>
      <c r="W51" s="99">
        <v>-3550</v>
      </c>
      <c r="X51" s="99">
        <v>-21702</v>
      </c>
      <c r="Y51" s="99">
        <v>-2737</v>
      </c>
      <c r="Z51" s="99">
        <v>-70664</v>
      </c>
      <c r="AA51" s="99">
        <v>-16462</v>
      </c>
      <c r="AB51" s="99">
        <v>-2577</v>
      </c>
      <c r="AC51" s="99">
        <v>-10868</v>
      </c>
      <c r="AD51" s="99">
        <v>-5667</v>
      </c>
      <c r="AE51" s="99">
        <v>-6810</v>
      </c>
      <c r="AF51" s="99">
        <v>-9766</v>
      </c>
      <c r="AG51" s="99">
        <v>-10111</v>
      </c>
      <c r="AH51" s="99">
        <v>-5061</v>
      </c>
      <c r="AI51" s="99">
        <v>-44251</v>
      </c>
      <c r="AJ51" s="99">
        <v>-27056</v>
      </c>
      <c r="AK51" s="99">
        <v>-7773</v>
      </c>
      <c r="AL51" s="99">
        <v>-12353</v>
      </c>
      <c r="AM51" s="99">
        <v>-3542</v>
      </c>
      <c r="AN51" s="99">
        <v>-21173</v>
      </c>
      <c r="AO51" s="99">
        <v>-6272</v>
      </c>
      <c r="AP51" s="99">
        <v>-37380</v>
      </c>
      <c r="AQ51" s="99">
        <v>-16162</v>
      </c>
      <c r="AR51" s="99">
        <v>-97962</v>
      </c>
      <c r="AS51" s="99">
        <v>-32590</v>
      </c>
      <c r="AT51" s="99">
        <v>-11097</v>
      </c>
      <c r="AU51" s="99">
        <v>-32787</v>
      </c>
      <c r="AV51" s="99">
        <v>-11280</v>
      </c>
      <c r="AW51" s="99">
        <v>-34350</v>
      </c>
      <c r="AX51" s="99">
        <v>-12031</v>
      </c>
      <c r="AY51" s="99">
        <v>-44161</v>
      </c>
      <c r="AZ51" s="99">
        <v>-22254.705379999999</v>
      </c>
      <c r="BA51" s="99">
        <v>-143888</v>
      </c>
      <c r="BB51" s="99">
        <v>-47388</v>
      </c>
      <c r="BC51" s="99">
        <v>-24179</v>
      </c>
      <c r="BD51" s="99">
        <v>-45110</v>
      </c>
      <c r="BE51" s="99">
        <v>-22551</v>
      </c>
      <c r="BF51" s="99">
        <v>-46749</v>
      </c>
      <c r="BG51" s="99">
        <v>-25135</v>
      </c>
      <c r="BH51" s="99">
        <v>-39636</v>
      </c>
      <c r="BI51" s="99">
        <v>-18578</v>
      </c>
      <c r="BJ51" s="99">
        <f t="shared" si="20"/>
        <v>-178883</v>
      </c>
      <c r="BK51" s="99">
        <f t="shared" si="20"/>
        <v>-90443</v>
      </c>
      <c r="BL51" s="99">
        <v>-42681</v>
      </c>
      <c r="BM51" s="99">
        <v>-21156</v>
      </c>
      <c r="BN51" s="99">
        <v>-45294</v>
      </c>
      <c r="BO51" s="99">
        <v>-24549</v>
      </c>
      <c r="BP51" s="99">
        <v>-40533</v>
      </c>
      <c r="BQ51" s="99">
        <v>-20284</v>
      </c>
      <c r="BR51" s="99">
        <v>-44580</v>
      </c>
      <c r="BS51" s="99">
        <v>-25204.2628</v>
      </c>
      <c r="BT51" s="99">
        <v>-173088</v>
      </c>
      <c r="BU51" s="99">
        <v>-91193.262799999997</v>
      </c>
      <c r="BV51" s="99">
        <v>-50146</v>
      </c>
      <c r="BW51" s="99">
        <v>-30600</v>
      </c>
      <c r="BX51" s="99">
        <v>-94458</v>
      </c>
      <c r="BY51" s="99">
        <v>-70694</v>
      </c>
      <c r="BZ51" s="99">
        <v>-70621</v>
      </c>
      <c r="CA51" s="99">
        <v>-49512.601329999998</v>
      </c>
      <c r="CB51" s="99">
        <v>-82409</v>
      </c>
      <c r="CC51" s="99">
        <v>-61768</v>
      </c>
      <c r="CD51" s="99">
        <v>-297634</v>
      </c>
      <c r="CE51" s="99">
        <v>-212574.60133</v>
      </c>
      <c r="CF51" s="99">
        <v>-82840</v>
      </c>
      <c r="CG51" s="99">
        <v>-61117</v>
      </c>
      <c r="CH51" s="99">
        <v>-86440</v>
      </c>
      <c r="CI51" s="99">
        <v>-64558.273430000001</v>
      </c>
    </row>
    <row r="52" spans="1:87">
      <c r="A52" s="76" t="s">
        <v>204</v>
      </c>
      <c r="B52" s="76" t="s">
        <v>205</v>
      </c>
      <c r="C52" s="98">
        <v>-29248</v>
      </c>
      <c r="D52" s="98">
        <v>-35563</v>
      </c>
      <c r="E52" s="98">
        <v>-22452</v>
      </c>
      <c r="F52" s="98">
        <v>-54811</v>
      </c>
      <c r="G52" s="98">
        <v>-142073</v>
      </c>
      <c r="H52" s="98">
        <v>-24002</v>
      </c>
      <c r="I52" s="98">
        <v>-18618</v>
      </c>
      <c r="J52" s="98">
        <v>-27019</v>
      </c>
      <c r="K52" s="98">
        <v>-15050</v>
      </c>
      <c r="L52" s="98">
        <v>-84689</v>
      </c>
      <c r="M52" s="98">
        <v>-11583</v>
      </c>
      <c r="N52" s="98">
        <v>-13157</v>
      </c>
      <c r="O52" s="98">
        <v>-9383</v>
      </c>
      <c r="P52" s="98">
        <v>-10485</v>
      </c>
      <c r="Q52" s="98">
        <v>-44608</v>
      </c>
      <c r="R52" s="98">
        <v>-19041</v>
      </c>
      <c r="S52" s="98">
        <v>-8206.9613399999998</v>
      </c>
      <c r="T52" s="98">
        <v>-20918</v>
      </c>
      <c r="U52" s="98">
        <v>-6534</v>
      </c>
      <c r="V52" s="98">
        <v>-21779</v>
      </c>
      <c r="W52" s="98">
        <v>7828</v>
      </c>
      <c r="X52" s="98">
        <v>-27586</v>
      </c>
      <c r="Y52" s="98">
        <v>-8621</v>
      </c>
      <c r="Z52" s="98">
        <v>-93281</v>
      </c>
      <c r="AA52" s="98">
        <v>-21548</v>
      </c>
      <c r="AB52" s="98">
        <v>-7663</v>
      </c>
      <c r="AC52" s="98">
        <v>-30388</v>
      </c>
      <c r="AD52" s="98">
        <v>-10754</v>
      </c>
      <c r="AE52" s="98">
        <v>-31587</v>
      </c>
      <c r="AF52" s="98">
        <v>-14580</v>
      </c>
      <c r="AG52" s="98">
        <v>-31152</v>
      </c>
      <c r="AH52" s="98">
        <v>-13465</v>
      </c>
      <c r="AI52" s="98">
        <v>-114675</v>
      </c>
      <c r="AJ52" s="98">
        <v>-31968</v>
      </c>
      <c r="AK52" s="98">
        <v>-12685</v>
      </c>
      <c r="AL52" s="98">
        <v>-31048</v>
      </c>
      <c r="AM52" s="98">
        <v>-11695</v>
      </c>
      <c r="AN52" s="98">
        <v>-33816</v>
      </c>
      <c r="AO52" s="98">
        <v>-13514</v>
      </c>
      <c r="AP52" s="98">
        <v>-44729</v>
      </c>
      <c r="AQ52" s="98">
        <v>-23511</v>
      </c>
      <c r="AR52" s="98">
        <v>-141561</v>
      </c>
      <c r="AS52" s="98">
        <v>-42531</v>
      </c>
      <c r="AT52" s="98">
        <v>-21038</v>
      </c>
      <c r="AU52" s="98">
        <v>-48405</v>
      </c>
      <c r="AV52" s="98">
        <v>-26898</v>
      </c>
      <c r="AW52" s="98">
        <v>-57718</v>
      </c>
      <c r="AX52" s="98">
        <v>-35399</v>
      </c>
      <c r="AY52" s="98">
        <v>-61303</v>
      </c>
      <c r="AZ52" s="98">
        <v>-39396.705379999999</v>
      </c>
      <c r="BA52" s="98">
        <v>-209957</v>
      </c>
      <c r="BB52" s="98">
        <v>-60801</v>
      </c>
      <c r="BC52" s="98">
        <v>-37592</v>
      </c>
      <c r="BD52" s="98">
        <v>-62317</v>
      </c>
      <c r="BE52" s="98">
        <v>-39758</v>
      </c>
      <c r="BF52" s="98">
        <v>-61525</v>
      </c>
      <c r="BG52" s="98">
        <v>-39911</v>
      </c>
      <c r="BH52" s="98">
        <v>-50339</v>
      </c>
      <c r="BI52" s="98">
        <v>-29281</v>
      </c>
      <c r="BJ52" s="98">
        <f t="shared" si="20"/>
        <v>-234982</v>
      </c>
      <c r="BK52" s="98">
        <f t="shared" si="20"/>
        <v>-146542</v>
      </c>
      <c r="BL52" s="98">
        <v>-57995</v>
      </c>
      <c r="BM52" s="98">
        <v>-36470</v>
      </c>
      <c r="BN52" s="98">
        <v>-62206</v>
      </c>
      <c r="BO52" s="98">
        <v>-41461</v>
      </c>
      <c r="BP52" s="98">
        <v>-64600</v>
      </c>
      <c r="BQ52" s="98">
        <v>-44351</v>
      </c>
      <c r="BR52" s="98">
        <v>-69717</v>
      </c>
      <c r="BS52" s="98">
        <v>-50341.262799999997</v>
      </c>
      <c r="BT52" s="98">
        <v>-254518</v>
      </c>
      <c r="BU52" s="98">
        <v>-172623.2628</v>
      </c>
      <c r="BV52" s="98">
        <v>-73138</v>
      </c>
      <c r="BW52" s="98">
        <v>-53592</v>
      </c>
      <c r="BX52" s="98">
        <v>-104680</v>
      </c>
      <c r="BY52" s="98">
        <v>-80916</v>
      </c>
      <c r="BZ52" s="98">
        <v>-89546</v>
      </c>
      <c r="CA52" s="98">
        <v>-68437.601330000005</v>
      </c>
      <c r="CB52" s="98">
        <v>-97660</v>
      </c>
      <c r="CC52" s="98">
        <v>-77019</v>
      </c>
      <c r="CD52" s="98">
        <v>-365024</v>
      </c>
      <c r="CE52" s="98">
        <v>-279964.60132999998</v>
      </c>
      <c r="CF52" s="98">
        <v>-105488</v>
      </c>
      <c r="CG52" s="98">
        <v>-83765</v>
      </c>
      <c r="CH52" s="98">
        <v>-104114</v>
      </c>
      <c r="CI52" s="98">
        <v>-82232.273430000001</v>
      </c>
    </row>
    <row r="53" spans="1:87">
      <c r="A53" s="76" t="s">
        <v>206</v>
      </c>
      <c r="B53" s="76" t="s">
        <v>207</v>
      </c>
      <c r="C53" s="98">
        <v>11161</v>
      </c>
      <c r="D53" s="98">
        <v>16225</v>
      </c>
      <c r="E53" s="98">
        <v>5575</v>
      </c>
      <c r="F53" s="98">
        <v>8573</v>
      </c>
      <c r="G53" s="98">
        <v>41534</v>
      </c>
      <c r="H53" s="98">
        <v>8155</v>
      </c>
      <c r="I53" s="98">
        <v>4062</v>
      </c>
      <c r="J53" s="98">
        <v>8335</v>
      </c>
      <c r="K53" s="98">
        <v>7873</v>
      </c>
      <c r="L53" s="98">
        <v>28425</v>
      </c>
      <c r="M53" s="98">
        <v>19575</v>
      </c>
      <c r="N53" s="98">
        <v>10692</v>
      </c>
      <c r="O53" s="98">
        <v>11728</v>
      </c>
      <c r="P53" s="98">
        <v>13510</v>
      </c>
      <c r="Q53" s="98">
        <v>55505</v>
      </c>
      <c r="R53" s="98">
        <v>6556</v>
      </c>
      <c r="S53" s="98">
        <v>6556</v>
      </c>
      <c r="T53" s="98">
        <v>5899</v>
      </c>
      <c r="U53" s="98">
        <v>5899</v>
      </c>
      <c r="V53" s="98">
        <v>4278</v>
      </c>
      <c r="W53" s="98">
        <v>-11378</v>
      </c>
      <c r="X53" s="98">
        <v>5884</v>
      </c>
      <c r="Y53" s="98">
        <v>5884</v>
      </c>
      <c r="Z53" s="98">
        <v>22617</v>
      </c>
      <c r="AA53" s="98">
        <v>5086</v>
      </c>
      <c r="AB53" s="98">
        <v>5086</v>
      </c>
      <c r="AC53" s="98">
        <v>19520</v>
      </c>
      <c r="AD53" s="98">
        <v>5087</v>
      </c>
      <c r="AE53" s="98">
        <v>24777</v>
      </c>
      <c r="AF53" s="98">
        <v>4814</v>
      </c>
      <c r="AG53" s="98">
        <v>21041</v>
      </c>
      <c r="AH53" s="98">
        <v>8404</v>
      </c>
      <c r="AI53" s="98">
        <v>70424</v>
      </c>
      <c r="AJ53" s="98">
        <v>4912</v>
      </c>
      <c r="AK53" s="98">
        <v>4912</v>
      </c>
      <c r="AL53" s="98">
        <v>18695</v>
      </c>
      <c r="AM53" s="98">
        <v>8153</v>
      </c>
      <c r="AN53" s="98">
        <v>12643</v>
      </c>
      <c r="AO53" s="98">
        <v>7242</v>
      </c>
      <c r="AP53" s="98">
        <v>7349</v>
      </c>
      <c r="AQ53" s="98">
        <v>7349</v>
      </c>
      <c r="AR53" s="98">
        <v>43599</v>
      </c>
      <c r="AS53" s="98">
        <v>9941</v>
      </c>
      <c r="AT53" s="98">
        <v>9941</v>
      </c>
      <c r="AU53" s="98">
        <v>15618</v>
      </c>
      <c r="AV53" s="98">
        <v>15618</v>
      </c>
      <c r="AW53" s="98">
        <v>23368</v>
      </c>
      <c r="AX53" s="98">
        <v>23368</v>
      </c>
      <c r="AY53" s="98">
        <v>17142</v>
      </c>
      <c r="AZ53" s="98">
        <v>17142</v>
      </c>
      <c r="BA53" s="98">
        <v>66069</v>
      </c>
      <c r="BB53" s="98">
        <v>13413</v>
      </c>
      <c r="BC53" s="98">
        <v>13413</v>
      </c>
      <c r="BD53" s="98">
        <v>17207</v>
      </c>
      <c r="BE53" s="98">
        <v>17207</v>
      </c>
      <c r="BF53" s="98">
        <v>14776</v>
      </c>
      <c r="BG53" s="98">
        <v>14776</v>
      </c>
      <c r="BH53" s="98">
        <v>10703</v>
      </c>
      <c r="BI53" s="98">
        <v>10703</v>
      </c>
      <c r="BJ53" s="98">
        <f t="shared" si="20"/>
        <v>56099</v>
      </c>
      <c r="BK53" s="98">
        <f t="shared" si="20"/>
        <v>56099</v>
      </c>
      <c r="BL53" s="98">
        <v>15314</v>
      </c>
      <c r="BM53" s="98">
        <v>15314</v>
      </c>
      <c r="BN53" s="98">
        <v>16912</v>
      </c>
      <c r="BO53" s="98">
        <v>16912</v>
      </c>
      <c r="BP53" s="98">
        <v>24067</v>
      </c>
      <c r="BQ53" s="98">
        <v>24067</v>
      </c>
      <c r="BR53" s="98">
        <v>25137</v>
      </c>
      <c r="BS53" s="98">
        <v>25137</v>
      </c>
      <c r="BT53" s="98">
        <v>81430</v>
      </c>
      <c r="BU53" s="98">
        <v>81430</v>
      </c>
      <c r="BV53" s="98">
        <v>22992</v>
      </c>
      <c r="BW53" s="98">
        <v>22992</v>
      </c>
      <c r="BX53" s="98">
        <v>10222</v>
      </c>
      <c r="BY53" s="98">
        <v>10222</v>
      </c>
      <c r="BZ53" s="98">
        <v>18925</v>
      </c>
      <c r="CA53" s="98">
        <v>18925</v>
      </c>
      <c r="CB53" s="98">
        <v>15251</v>
      </c>
      <c r="CC53" s="98">
        <v>15251</v>
      </c>
      <c r="CD53" s="98">
        <v>67390</v>
      </c>
      <c r="CE53" s="98">
        <v>67390</v>
      </c>
      <c r="CF53" s="98">
        <v>22648</v>
      </c>
      <c r="CG53" s="98">
        <v>22648</v>
      </c>
      <c r="CH53" s="98">
        <v>17674</v>
      </c>
      <c r="CI53" s="98">
        <v>17674</v>
      </c>
    </row>
    <row r="54" spans="1:87">
      <c r="A54" s="1"/>
      <c r="B54" s="83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  <c r="BO54" s="98"/>
      <c r="BP54" s="98"/>
      <c r="BQ54" s="98"/>
      <c r="BR54" s="98"/>
      <c r="BS54" s="98"/>
      <c r="BT54" s="98"/>
      <c r="BU54" s="98"/>
      <c r="BV54" s="98"/>
      <c r="BW54" s="98"/>
      <c r="BX54" s="98"/>
      <c r="BY54" s="98"/>
      <c r="BZ54" s="98"/>
      <c r="CA54" s="98"/>
      <c r="CB54" s="98"/>
      <c r="CC54" s="98"/>
      <c r="CD54" s="98"/>
      <c r="CE54" s="98"/>
      <c r="CF54" s="98"/>
      <c r="CG54" s="98"/>
      <c r="CH54" s="98"/>
      <c r="CI54" s="98"/>
    </row>
    <row r="55" spans="1:87">
      <c r="A55" s="78" t="s">
        <v>208</v>
      </c>
      <c r="B55" s="78" t="s">
        <v>209</v>
      </c>
      <c r="C55" s="99">
        <v>-23710</v>
      </c>
      <c r="D55" s="99">
        <v>-17968</v>
      </c>
      <c r="E55" s="99">
        <v>-17502</v>
      </c>
      <c r="F55" s="99">
        <v>-26539</v>
      </c>
      <c r="G55" s="99">
        <v>-85719</v>
      </c>
      <c r="H55" s="99">
        <v>-18059</v>
      </c>
      <c r="I55" s="99">
        <v>8503</v>
      </c>
      <c r="J55" s="99">
        <v>-4834</v>
      </c>
      <c r="K55" s="99">
        <v>23434</v>
      </c>
      <c r="L55" s="99">
        <v>9044</v>
      </c>
      <c r="M55" s="99">
        <v>10860</v>
      </c>
      <c r="N55" s="99">
        <v>9402</v>
      </c>
      <c r="O55" s="99">
        <v>41967</v>
      </c>
      <c r="P55" s="99">
        <v>75490</v>
      </c>
      <c r="Q55" s="99">
        <v>137717</v>
      </c>
      <c r="R55" s="99">
        <v>-7799</v>
      </c>
      <c r="S55" s="99">
        <v>-2156</v>
      </c>
      <c r="T55" s="99">
        <v>772</v>
      </c>
      <c r="U55" s="99">
        <v>10790.891220000016</v>
      </c>
      <c r="V55" s="99">
        <v>9542</v>
      </c>
      <c r="W55" s="99">
        <v>17015.314240000022</v>
      </c>
      <c r="X55" s="99">
        <v>52334.999999999971</v>
      </c>
      <c r="Y55" s="99">
        <v>60340.022129999954</v>
      </c>
      <c r="Z55" s="99">
        <v>53766.999999999971</v>
      </c>
      <c r="AA55" s="99">
        <v>-87445</v>
      </c>
      <c r="AB55" s="99">
        <v>-80423.402310000005</v>
      </c>
      <c r="AC55" s="99">
        <v>-186780</v>
      </c>
      <c r="AD55" s="99">
        <v>-172523.59769</v>
      </c>
      <c r="AE55" s="99">
        <v>-105928</v>
      </c>
      <c r="AF55" s="99">
        <v>-97162</v>
      </c>
      <c r="AG55" s="99">
        <v>-51263</v>
      </c>
      <c r="AH55" s="99">
        <v>-54507.000000000015</v>
      </c>
      <c r="AI55" s="99">
        <v>-431416</v>
      </c>
      <c r="AJ55" s="99">
        <v>-153042</v>
      </c>
      <c r="AK55" s="99">
        <v>-145821.31974000001</v>
      </c>
      <c r="AL55" s="99">
        <v>-99125</v>
      </c>
      <c r="AM55" s="99">
        <v>-92453.465779999999</v>
      </c>
      <c r="AN55" s="99">
        <v>-39895</v>
      </c>
      <c r="AO55" s="99">
        <v>-33296.975980000003</v>
      </c>
      <c r="AP55" s="99">
        <v>21464.000000000233</v>
      </c>
      <c r="AQ55" s="99">
        <v>24011.480220000234</v>
      </c>
      <c r="AR55" s="99">
        <v>-270597.99999999977</v>
      </c>
      <c r="AS55" s="99">
        <v>-33277</v>
      </c>
      <c r="AT55" s="99">
        <v>-27341.961390000004</v>
      </c>
      <c r="AU55" s="99">
        <v>-17473</v>
      </c>
      <c r="AV55" s="99">
        <v>-11240.725579999991</v>
      </c>
      <c r="AW55" s="99">
        <v>-33911</v>
      </c>
      <c r="AX55" s="99">
        <v>-27350.313030000005</v>
      </c>
      <c r="AY55" s="99">
        <v>37517</v>
      </c>
      <c r="AZ55" s="99">
        <v>40649.317250000036</v>
      </c>
      <c r="BA55" s="99">
        <v>-47144</v>
      </c>
      <c r="BB55" s="99">
        <v>-50144</v>
      </c>
      <c r="BC55" s="99">
        <v>-43653</v>
      </c>
      <c r="BD55" s="99">
        <v>-39465</v>
      </c>
      <c r="BE55" s="99">
        <v>-33901</v>
      </c>
      <c r="BF55" s="99">
        <v>-36198</v>
      </c>
      <c r="BG55" s="99">
        <v>-31446</v>
      </c>
      <c r="BH55" s="99">
        <v>46181</v>
      </c>
      <c r="BI55" s="99">
        <v>46202</v>
      </c>
      <c r="BJ55" s="99">
        <f>BH55+BF55+BD55+BB55</f>
        <v>-79626</v>
      </c>
      <c r="BK55" s="99">
        <f>BI55+BG55+BE55+BC55</f>
        <v>-62798</v>
      </c>
      <c r="BL55" s="99">
        <v>-76223</v>
      </c>
      <c r="BM55" s="99">
        <v>-71790</v>
      </c>
      <c r="BN55" s="99">
        <v>-17631</v>
      </c>
      <c r="BO55" s="99">
        <v>-13720</v>
      </c>
      <c r="BP55" s="99">
        <v>-38816</v>
      </c>
      <c r="BQ55" s="99">
        <v>-35636</v>
      </c>
      <c r="BR55" s="99">
        <v>-76050</v>
      </c>
      <c r="BS55" s="99">
        <v>-80072.146340000007</v>
      </c>
      <c r="BT55" s="99">
        <v>-208720</v>
      </c>
      <c r="BU55" s="99">
        <v>-201218.14634000001</v>
      </c>
      <c r="BV55" s="99">
        <v>-49623</v>
      </c>
      <c r="BW55" s="99">
        <v>-49246</v>
      </c>
      <c r="BX55" s="99">
        <v>-73248</v>
      </c>
      <c r="BY55" s="99">
        <v>-69226.507159999994</v>
      </c>
      <c r="BZ55" s="99">
        <v>-23416</v>
      </c>
      <c r="CA55" s="99">
        <v>-22148.53150999999</v>
      </c>
      <c r="CB55" s="99">
        <v>36115</v>
      </c>
      <c r="CC55" s="99">
        <v>33539</v>
      </c>
      <c r="CD55" s="99">
        <v>-110172</v>
      </c>
      <c r="CE55" s="99">
        <v>-107082.03866999998</v>
      </c>
      <c r="CF55" s="99">
        <v>-104893</v>
      </c>
      <c r="CG55" s="99">
        <v>-103273</v>
      </c>
      <c r="CH55" s="99">
        <v>-37629</v>
      </c>
      <c r="CI55" s="99">
        <v>-36044.962419999996</v>
      </c>
    </row>
    <row r="56" spans="1:87">
      <c r="A56" s="1"/>
      <c r="B56" s="1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0"/>
      <c r="S56" s="98"/>
      <c r="T56" s="100"/>
      <c r="U56" s="100"/>
      <c r="V56" s="100"/>
      <c r="W56" s="100"/>
      <c r="X56" s="100"/>
      <c r="Y56" s="100"/>
      <c r="Z56" s="100"/>
      <c r="AA56" s="100"/>
      <c r="AB56" s="100"/>
      <c r="AC56" s="100"/>
      <c r="AD56" s="100"/>
      <c r="AE56" s="100"/>
      <c r="AF56" s="100"/>
      <c r="AG56" s="100"/>
      <c r="AH56" s="100"/>
      <c r="AI56" s="100"/>
      <c r="AJ56" s="100"/>
      <c r="AK56" s="100"/>
      <c r="AL56" s="100"/>
      <c r="AM56" s="100"/>
      <c r="AN56" s="100"/>
      <c r="AO56" s="100"/>
      <c r="AP56" s="100"/>
      <c r="AQ56" s="100"/>
      <c r="AR56" s="100"/>
      <c r="AS56" s="100"/>
      <c r="AT56" s="100"/>
      <c r="AU56" s="100"/>
      <c r="AV56" s="100"/>
      <c r="AW56" s="100"/>
      <c r="AX56" s="100"/>
      <c r="AY56" s="100"/>
      <c r="AZ56" s="100"/>
      <c r="BA56" s="100"/>
      <c r="BB56" s="100"/>
      <c r="BC56" s="100"/>
      <c r="BD56" s="100"/>
      <c r="BE56" s="100"/>
      <c r="BF56" s="100"/>
      <c r="BG56" s="100"/>
      <c r="BH56" s="97"/>
      <c r="BI56" s="97"/>
      <c r="BJ56" s="97"/>
      <c r="BK56" s="97"/>
      <c r="BL56" s="97"/>
      <c r="BM56" s="97"/>
      <c r="BN56" s="97"/>
      <c r="BO56" s="97"/>
      <c r="BP56" s="97"/>
      <c r="BQ56" s="97"/>
      <c r="BR56" s="97"/>
      <c r="BS56" s="97"/>
      <c r="BT56" s="97"/>
      <c r="BU56" s="97"/>
      <c r="BV56" s="97"/>
      <c r="BW56" s="97"/>
      <c r="BX56" s="97"/>
      <c r="BY56" s="97"/>
      <c r="BZ56" s="97"/>
      <c r="CA56" s="97"/>
      <c r="CB56" s="97"/>
      <c r="CC56" s="97"/>
      <c r="CD56" s="97"/>
      <c r="CE56" s="97"/>
      <c r="CF56" s="97"/>
      <c r="CG56" s="97"/>
      <c r="CH56" s="97"/>
      <c r="CI56" s="97"/>
    </row>
    <row r="57" spans="1:87">
      <c r="A57" s="76" t="s">
        <v>210</v>
      </c>
      <c r="B57" s="76" t="s">
        <v>211</v>
      </c>
      <c r="C57" s="98">
        <v>-259</v>
      </c>
      <c r="D57" s="98">
        <v>-100</v>
      </c>
      <c r="E57" s="98">
        <v>-1</v>
      </c>
      <c r="F57" s="98">
        <v>0</v>
      </c>
      <c r="G57" s="98">
        <v>0</v>
      </c>
      <c r="H57" s="98">
        <v>0</v>
      </c>
      <c r="I57" s="98">
        <v>0</v>
      </c>
      <c r="J57" s="98">
        <v>0</v>
      </c>
      <c r="K57" s="98">
        <v>0</v>
      </c>
      <c r="L57" s="98">
        <v>0</v>
      </c>
      <c r="M57" s="98">
        <v>-1411.3591699999999</v>
      </c>
      <c r="N57" s="98">
        <v>-62.63418000000047</v>
      </c>
      <c r="O57" s="98">
        <v>-12988.956549999999</v>
      </c>
      <c r="P57" s="98">
        <v>-20987.870270000003</v>
      </c>
      <c r="Q57" s="98">
        <v>-35450.826820000002</v>
      </c>
      <c r="R57" s="98">
        <v>0</v>
      </c>
      <c r="S57" s="98">
        <v>0</v>
      </c>
      <c r="T57" s="98">
        <v>0</v>
      </c>
      <c r="U57" s="98">
        <v>0</v>
      </c>
      <c r="V57" s="98" t="s">
        <v>162</v>
      </c>
      <c r="W57" s="98" t="s">
        <v>162</v>
      </c>
      <c r="X57" s="98">
        <v>-9261.9223199999997</v>
      </c>
      <c r="Y57" s="98">
        <v>-9261.9223199999997</v>
      </c>
      <c r="Z57" s="98">
        <v>-9261.9223199999997</v>
      </c>
      <c r="AA57" s="98">
        <v>0</v>
      </c>
      <c r="AB57" s="98">
        <v>0</v>
      </c>
      <c r="AC57" s="98">
        <v>0</v>
      </c>
      <c r="AD57" s="98">
        <v>0</v>
      </c>
      <c r="AE57" s="98">
        <v>0</v>
      </c>
      <c r="AF57" s="98">
        <v>0</v>
      </c>
      <c r="AG57" s="98">
        <v>0</v>
      </c>
      <c r="AH57" s="98">
        <v>0</v>
      </c>
      <c r="AI57" s="98">
        <v>0</v>
      </c>
      <c r="AJ57" s="98">
        <v>0</v>
      </c>
      <c r="AK57" s="98">
        <v>0</v>
      </c>
      <c r="AL57" s="98">
        <v>0</v>
      </c>
      <c r="AM57" s="98">
        <v>0</v>
      </c>
      <c r="AN57" s="98">
        <v>0</v>
      </c>
      <c r="AO57" s="98">
        <v>0</v>
      </c>
      <c r="AP57" s="98">
        <v>0</v>
      </c>
      <c r="AQ57" s="98">
        <v>0</v>
      </c>
      <c r="AR57" s="98">
        <v>0</v>
      </c>
      <c r="AS57" s="98">
        <v>0</v>
      </c>
      <c r="AT57" s="98">
        <v>0</v>
      </c>
      <c r="AU57" s="98">
        <v>0</v>
      </c>
      <c r="AV57" s="98">
        <v>0</v>
      </c>
      <c r="AW57" s="98"/>
      <c r="AX57" s="98"/>
      <c r="AY57" s="98">
        <v>0</v>
      </c>
      <c r="AZ57" s="98">
        <v>0</v>
      </c>
      <c r="BA57" s="98">
        <v>0</v>
      </c>
      <c r="BB57" s="98">
        <v>0</v>
      </c>
      <c r="BC57" s="98">
        <v>0</v>
      </c>
      <c r="BD57" s="98">
        <v>0</v>
      </c>
      <c r="BE57" s="98">
        <v>0</v>
      </c>
      <c r="BF57" s="98">
        <v>0</v>
      </c>
      <c r="BG57" s="98">
        <v>0</v>
      </c>
      <c r="BH57" s="98"/>
      <c r="BI57" s="98"/>
      <c r="BJ57" s="98"/>
      <c r="BK57" s="98"/>
      <c r="BL57" s="98">
        <v>0</v>
      </c>
      <c r="BM57" s="98">
        <v>0</v>
      </c>
      <c r="BN57" s="98">
        <v>0</v>
      </c>
      <c r="BO57" s="98">
        <v>0</v>
      </c>
      <c r="BP57" s="98">
        <v>0</v>
      </c>
      <c r="BQ57" s="98">
        <v>0</v>
      </c>
      <c r="BR57" s="98">
        <v>0</v>
      </c>
      <c r="BS57" s="98">
        <v>0</v>
      </c>
      <c r="BT57" s="98">
        <v>0</v>
      </c>
      <c r="BU57" s="98">
        <v>0</v>
      </c>
      <c r="BV57" s="98">
        <v>0</v>
      </c>
      <c r="BW57" s="98">
        <v>0</v>
      </c>
      <c r="BX57" s="98">
        <v>0</v>
      </c>
      <c r="BY57" s="98">
        <v>0</v>
      </c>
      <c r="BZ57" s="98">
        <v>0</v>
      </c>
      <c r="CA57" s="98">
        <v>0</v>
      </c>
      <c r="CB57" s="98">
        <v>0</v>
      </c>
      <c r="CC57" s="98">
        <v>0</v>
      </c>
      <c r="CD57" s="98">
        <v>0</v>
      </c>
      <c r="CE57" s="98">
        <v>0</v>
      </c>
      <c r="CF57" s="98">
        <v>0</v>
      </c>
      <c r="CG57" s="98">
        <v>0</v>
      </c>
      <c r="CH57" s="98">
        <v>0</v>
      </c>
      <c r="CI57" s="98">
        <v>0</v>
      </c>
    </row>
    <row r="58" spans="1:87">
      <c r="A58" s="76" t="s">
        <v>212</v>
      </c>
      <c r="B58" s="76" t="s">
        <v>213</v>
      </c>
      <c r="C58" s="98">
        <v>1655</v>
      </c>
      <c r="D58" s="98">
        <v>-1419</v>
      </c>
      <c r="E58" s="98">
        <v>-2201</v>
      </c>
      <c r="F58" s="98">
        <v>-5412</v>
      </c>
      <c r="G58" s="98">
        <v>-7376</v>
      </c>
      <c r="H58" s="98">
        <v>-1937</v>
      </c>
      <c r="I58" s="98">
        <v>-1607</v>
      </c>
      <c r="J58" s="98">
        <v>-70</v>
      </c>
      <c r="K58" s="98">
        <v>-1611</v>
      </c>
      <c r="L58" s="98">
        <v>-5225</v>
      </c>
      <c r="M58" s="98">
        <v>-639.06697999999994</v>
      </c>
      <c r="N58" s="98">
        <v>-766.6048599999998</v>
      </c>
      <c r="O58" s="98">
        <v>-1946.7818000000002</v>
      </c>
      <c r="P58" s="98">
        <v>29122.438690000003</v>
      </c>
      <c r="Q58" s="98">
        <v>25769.656890000002</v>
      </c>
      <c r="R58" s="98">
        <v>10849.582129999999</v>
      </c>
      <c r="S58" s="98">
        <v>8237.2782247999967</v>
      </c>
      <c r="T58" s="98">
        <v>-1322.8575691525311</v>
      </c>
      <c r="U58" s="98">
        <v>-4729.2805839525372</v>
      </c>
      <c r="V58" s="98">
        <v>-4091.0949400000009</v>
      </c>
      <c r="W58" s="98">
        <v>-6632.0217816000086</v>
      </c>
      <c r="X58" s="98">
        <v>-1764.7093299999997</v>
      </c>
      <c r="Y58" s="98">
        <v>-4486.3677582000018</v>
      </c>
      <c r="Z58" s="98">
        <v>4039.0961100000004</v>
      </c>
      <c r="AA58" s="98">
        <v>31802.881269999998</v>
      </c>
      <c r="AB58" s="98">
        <v>29415.538055399971</v>
      </c>
      <c r="AC58" s="98">
        <v>0</v>
      </c>
      <c r="AD58" s="98">
        <v>-4847.1767853999918</v>
      </c>
      <c r="AE58" s="98">
        <v>0</v>
      </c>
      <c r="AF58" s="98">
        <v>-2980.4400000000023</v>
      </c>
      <c r="AG58" s="98">
        <v>-45994.151939999996</v>
      </c>
      <c r="AH58" s="98">
        <v>-44891.19193999999</v>
      </c>
      <c r="AI58" s="98">
        <v>-14191.270669999998</v>
      </c>
      <c r="AJ58" s="98">
        <v>-9379</v>
      </c>
      <c r="AK58" s="98">
        <v>-11834.031288400001</v>
      </c>
      <c r="AL58" s="98">
        <v>2037</v>
      </c>
      <c r="AM58" s="98">
        <v>-231.32163479999872</v>
      </c>
      <c r="AN58" s="98">
        <v>1949</v>
      </c>
      <c r="AO58" s="98">
        <v>-294.32816679999814</v>
      </c>
      <c r="AP58" s="98">
        <v>2150</v>
      </c>
      <c r="AQ58" s="98">
        <v>1283.8567251999993</v>
      </c>
      <c r="AR58" s="98">
        <v>-3243</v>
      </c>
      <c r="AS58" s="98">
        <v>1905.7433799999999</v>
      </c>
      <c r="AT58" s="98">
        <v>-112.16974739999932</v>
      </c>
      <c r="AU58" s="98">
        <v>-14156.997219999997</v>
      </c>
      <c r="AV58" s="98">
        <v>-16275.970522800006</v>
      </c>
      <c r="AW58" s="98">
        <v>-853.4322800000009</v>
      </c>
      <c r="AX58" s="98">
        <v>-3084.0658497999975</v>
      </c>
      <c r="AY58" s="98">
        <v>4462.7379099999962</v>
      </c>
      <c r="AZ58" s="98">
        <v>3397.7500449999861</v>
      </c>
      <c r="BA58" s="98">
        <v>-8641.9482099999987</v>
      </c>
      <c r="BB58" s="98">
        <v>-5023.5131700000002</v>
      </c>
      <c r="BC58" s="98">
        <v>-7176</v>
      </c>
      <c r="BD58" s="98">
        <v>-24032</v>
      </c>
      <c r="BE58" s="98">
        <v>-25923.760000000002</v>
      </c>
      <c r="BF58" s="98">
        <v>-2275</v>
      </c>
      <c r="BG58" s="98">
        <v>-3890.6800000000003</v>
      </c>
      <c r="BH58" s="98">
        <v>13131</v>
      </c>
      <c r="BI58" s="98">
        <v>13131</v>
      </c>
      <c r="BJ58" s="98">
        <f t="shared" ref="BJ58:BK61" si="21">BH58+BF58+BD58+BB58</f>
        <v>-18199.513169999998</v>
      </c>
      <c r="BK58" s="98">
        <f t="shared" si="21"/>
        <v>-23859.440000000002</v>
      </c>
      <c r="BL58" s="98">
        <v>-14546</v>
      </c>
      <c r="BM58" s="98">
        <v>-16053.22</v>
      </c>
      <c r="BN58" s="98">
        <v>-9872</v>
      </c>
      <c r="BO58" s="98">
        <v>-11201.74</v>
      </c>
      <c r="BP58" s="98">
        <v>6344</v>
      </c>
      <c r="BQ58" s="98">
        <v>5262.8</v>
      </c>
      <c r="BR58" s="98">
        <v>35475</v>
      </c>
      <c r="BS58" s="98">
        <v>36842.5297556</v>
      </c>
      <c r="BT58" s="98">
        <v>17401</v>
      </c>
      <c r="BU58" s="98">
        <v>14850.369755600006</v>
      </c>
      <c r="BV58" s="98">
        <v>6123</v>
      </c>
      <c r="BW58" s="98">
        <v>5994.82</v>
      </c>
      <c r="BX58" s="98">
        <v>737</v>
      </c>
      <c r="BY58" s="98">
        <v>-630.30756560000214</v>
      </c>
      <c r="BZ58" s="98">
        <v>937</v>
      </c>
      <c r="CA58" s="98">
        <v>506.06071339999647</v>
      </c>
      <c r="CB58" s="98">
        <v>-4762</v>
      </c>
      <c r="CC58" s="98">
        <v>-3886.16</v>
      </c>
      <c r="CD58" s="98">
        <v>3035</v>
      </c>
      <c r="CE58" s="98">
        <v>1984.4131477999942</v>
      </c>
      <c r="CF58" s="98">
        <v>-3963</v>
      </c>
      <c r="CG58" s="98">
        <v>-4513.8</v>
      </c>
      <c r="CH58" s="98">
        <v>-8194</v>
      </c>
      <c r="CI58" s="98">
        <v>-8732.5727772000009</v>
      </c>
    </row>
    <row r="59" spans="1:87">
      <c r="A59" s="78" t="s">
        <v>214</v>
      </c>
      <c r="B59" s="78" t="s">
        <v>215</v>
      </c>
      <c r="C59" s="99">
        <v>1396</v>
      </c>
      <c r="D59" s="99">
        <v>-1519</v>
      </c>
      <c r="E59" s="99">
        <v>-2202</v>
      </c>
      <c r="F59" s="99">
        <v>-5412</v>
      </c>
      <c r="G59" s="99">
        <v>-7376</v>
      </c>
      <c r="H59" s="99">
        <v>-1937</v>
      </c>
      <c r="I59" s="99">
        <v>-1607</v>
      </c>
      <c r="J59" s="99">
        <v>-70</v>
      </c>
      <c r="K59" s="99">
        <v>-1611</v>
      </c>
      <c r="L59" s="99">
        <v>-5225</v>
      </c>
      <c r="M59" s="99">
        <v>-2050.4261499999998</v>
      </c>
      <c r="N59" s="99">
        <v>-829.23904000000027</v>
      </c>
      <c r="O59" s="99">
        <v>-14935.73835</v>
      </c>
      <c r="P59" s="99">
        <v>8134.5684199999996</v>
      </c>
      <c r="Q59" s="99">
        <v>-9681.16993</v>
      </c>
      <c r="R59" s="99">
        <v>10849.582129999999</v>
      </c>
      <c r="S59" s="99">
        <v>8237.2782247999967</v>
      </c>
      <c r="T59" s="99">
        <v>-1322.8575691525311</v>
      </c>
      <c r="U59" s="99">
        <v>-4729.2805839525372</v>
      </c>
      <c r="V59" s="99">
        <v>-4090.900380000001</v>
      </c>
      <c r="W59" s="99">
        <v>-6632.0217816000086</v>
      </c>
      <c r="X59" s="99">
        <v>-11026.631649999999</v>
      </c>
      <c r="Y59" s="99">
        <v>-13748.339174199995</v>
      </c>
      <c r="Z59" s="99">
        <v>-5222.6316499999994</v>
      </c>
      <c r="AA59" s="99">
        <v>31802.881269999998</v>
      </c>
      <c r="AB59" s="99">
        <v>29415.538055400015</v>
      </c>
      <c r="AC59" s="99">
        <v>0</v>
      </c>
      <c r="AD59" s="99">
        <v>-4847.1767854000018</v>
      </c>
      <c r="AE59" s="99">
        <v>0</v>
      </c>
      <c r="AF59" s="99">
        <v>-2980.4400000000014</v>
      </c>
      <c r="AG59" s="99">
        <v>-45994.151939999996</v>
      </c>
      <c r="AH59" s="99">
        <v>-44891.19193999999</v>
      </c>
      <c r="AI59" s="99">
        <v>-14191.270669999998</v>
      </c>
      <c r="AJ59" s="99">
        <v>-9379</v>
      </c>
      <c r="AK59" s="99">
        <v>-11834.0312884</v>
      </c>
      <c r="AL59" s="99">
        <v>2037</v>
      </c>
      <c r="AM59" s="99">
        <v>-231.32163480000008</v>
      </c>
      <c r="AN59" s="99">
        <v>1949</v>
      </c>
      <c r="AO59" s="99">
        <v>-294.32816679999905</v>
      </c>
      <c r="AP59" s="99">
        <v>2150</v>
      </c>
      <c r="AQ59" s="99">
        <v>1283.8567251999993</v>
      </c>
      <c r="AR59" s="99">
        <v>-3243</v>
      </c>
      <c r="AS59" s="99">
        <v>1905.7433799999999</v>
      </c>
      <c r="AT59" s="99">
        <v>-112.16974739999887</v>
      </c>
      <c r="AU59" s="99">
        <v>-14156.997219999999</v>
      </c>
      <c r="AV59" s="99">
        <v>-16275.970522800002</v>
      </c>
      <c r="AW59" s="99">
        <v>-853.43227999999908</v>
      </c>
      <c r="AX59" s="99">
        <v>-3084.0658497999975</v>
      </c>
      <c r="AY59" s="99">
        <v>4462.7379099999998</v>
      </c>
      <c r="AZ59" s="99">
        <v>3397.7500449999861</v>
      </c>
      <c r="BA59" s="99">
        <v>-8641.9482099999987</v>
      </c>
      <c r="BB59" s="99">
        <v>-5023.5131700000002</v>
      </c>
      <c r="BC59" s="99">
        <v>-7176</v>
      </c>
      <c r="BD59" s="99">
        <v>-24032</v>
      </c>
      <c r="BE59" s="99">
        <v>-25923.760000000002</v>
      </c>
      <c r="BF59" s="99">
        <v>-2275</v>
      </c>
      <c r="BG59" s="99">
        <v>-3890.6800000000003</v>
      </c>
      <c r="BH59" s="99">
        <v>13131</v>
      </c>
      <c r="BI59" s="99">
        <v>13123.86</v>
      </c>
      <c r="BJ59" s="99">
        <f t="shared" si="21"/>
        <v>-18199.513169999998</v>
      </c>
      <c r="BK59" s="99">
        <f t="shared" si="21"/>
        <v>-23866.58</v>
      </c>
      <c r="BL59" s="99">
        <v>-14546</v>
      </c>
      <c r="BM59" s="99">
        <v>-16053.22</v>
      </c>
      <c r="BN59" s="99">
        <v>-9872</v>
      </c>
      <c r="BO59" s="99">
        <v>-11201.74</v>
      </c>
      <c r="BP59" s="99">
        <v>6344</v>
      </c>
      <c r="BQ59" s="99">
        <v>5262.8</v>
      </c>
      <c r="BR59" s="99">
        <v>35475</v>
      </c>
      <c r="BS59" s="99">
        <v>36842.5297556</v>
      </c>
      <c r="BT59" s="99">
        <v>17401</v>
      </c>
      <c r="BU59" s="99">
        <v>14850.369755600006</v>
      </c>
      <c r="BV59" s="99">
        <v>6123</v>
      </c>
      <c r="BW59" s="99">
        <v>5994.82</v>
      </c>
      <c r="BX59" s="99">
        <v>737</v>
      </c>
      <c r="BY59" s="99">
        <v>-630.30756560000214</v>
      </c>
      <c r="BZ59" s="99">
        <v>937</v>
      </c>
      <c r="CA59" s="99">
        <v>506.06071339999647</v>
      </c>
      <c r="CB59" s="99">
        <v>-4762</v>
      </c>
      <c r="CC59" s="99">
        <v>-3886.16</v>
      </c>
      <c r="CD59" s="99">
        <v>3035</v>
      </c>
      <c r="CE59" s="99">
        <v>1984.4131477999942</v>
      </c>
      <c r="CF59" s="99">
        <v>-3963</v>
      </c>
      <c r="CG59" s="99">
        <v>-4513.8</v>
      </c>
      <c r="CH59" s="99">
        <v>-8194</v>
      </c>
      <c r="CI59" s="99">
        <v>-8732.5727772000009</v>
      </c>
    </row>
    <row r="60" spans="1:87">
      <c r="A60" s="1"/>
      <c r="B60" s="1"/>
      <c r="C60" s="100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  <c r="AD60" s="105"/>
      <c r="AE60" s="105"/>
      <c r="AF60" s="105"/>
      <c r="AG60" s="105"/>
      <c r="AH60" s="105"/>
      <c r="AI60" s="105"/>
      <c r="AJ60" s="105"/>
      <c r="AK60" s="105"/>
      <c r="AL60" s="105"/>
      <c r="AM60" s="105"/>
      <c r="AN60" s="105"/>
      <c r="AO60" s="105"/>
      <c r="AP60" s="105"/>
      <c r="AQ60" s="105"/>
      <c r="AR60" s="105"/>
      <c r="AS60" s="105"/>
      <c r="AT60" s="105"/>
      <c r="AU60" s="105"/>
      <c r="AV60" s="105"/>
      <c r="AW60" s="105"/>
      <c r="AX60" s="105"/>
      <c r="AY60" s="105"/>
      <c r="AZ60" s="105"/>
      <c r="BA60" s="105"/>
      <c r="BB60" s="105"/>
      <c r="BC60" s="105"/>
      <c r="BD60" s="105"/>
      <c r="BE60" s="105"/>
      <c r="BF60" s="105"/>
      <c r="BG60" s="105"/>
      <c r="BH60" s="105"/>
      <c r="BI60" s="105"/>
      <c r="BJ60" s="105">
        <f t="shared" si="21"/>
        <v>0</v>
      </c>
      <c r="BK60" s="105">
        <f t="shared" si="21"/>
        <v>0</v>
      </c>
      <c r="BL60" s="105"/>
      <c r="BM60" s="105"/>
      <c r="BN60" s="105"/>
      <c r="BO60" s="105"/>
      <c r="BP60" s="105"/>
      <c r="BQ60" s="105"/>
      <c r="BR60" s="105"/>
      <c r="BS60" s="105"/>
      <c r="BT60" s="105"/>
      <c r="BU60" s="105"/>
      <c r="BV60" s="105"/>
      <c r="BW60" s="105"/>
      <c r="BX60" s="105"/>
      <c r="BY60" s="105"/>
      <c r="BZ60" s="105"/>
      <c r="CA60" s="105"/>
      <c r="CB60" s="105"/>
      <c r="CC60" s="105"/>
      <c r="CD60" s="105"/>
      <c r="CE60" s="105"/>
      <c r="CF60" s="105"/>
      <c r="CG60" s="105"/>
      <c r="CH60" s="105"/>
      <c r="CI60" s="105"/>
    </row>
    <row r="61" spans="1:87">
      <c r="A61" s="78" t="s">
        <v>216</v>
      </c>
      <c r="B61" s="78" t="s">
        <v>217</v>
      </c>
      <c r="C61" s="99">
        <v>-22313</v>
      </c>
      <c r="D61" s="99">
        <v>-19487</v>
      </c>
      <c r="E61" s="99">
        <v>-19704</v>
      </c>
      <c r="F61" s="99">
        <v>-31952</v>
      </c>
      <c r="G61" s="99">
        <v>-93456</v>
      </c>
      <c r="H61" s="99">
        <v>-19996</v>
      </c>
      <c r="I61" s="99">
        <v>6896</v>
      </c>
      <c r="J61" s="99">
        <v>-4904</v>
      </c>
      <c r="K61" s="99">
        <v>21823</v>
      </c>
      <c r="L61" s="99">
        <v>3819</v>
      </c>
      <c r="M61" s="99">
        <v>8810</v>
      </c>
      <c r="N61" s="99">
        <v>8572</v>
      </c>
      <c r="O61" s="99">
        <v>27031.26165</v>
      </c>
      <c r="P61" s="99">
        <v>83624.568419999996</v>
      </c>
      <c r="Q61" s="99">
        <v>128035.83007</v>
      </c>
      <c r="R61" s="99">
        <v>3050.5821299999989</v>
      </c>
      <c r="S61" s="99">
        <v>8121.5250048000016</v>
      </c>
      <c r="T61" s="99">
        <v>-550.85756915253114</v>
      </c>
      <c r="U61" s="99">
        <v>6061.6106360474787</v>
      </c>
      <c r="V61" s="99">
        <v>5450.1</v>
      </c>
      <c r="W61" s="99">
        <v>10382.314432199995</v>
      </c>
      <c r="X61" s="99">
        <v>41308.368349999975</v>
      </c>
      <c r="Y61" s="99">
        <v>46591.682955799966</v>
      </c>
      <c r="Z61" s="99">
        <v>48543.368729999973</v>
      </c>
      <c r="AA61" s="99">
        <v>-55642.118730000002</v>
      </c>
      <c r="AB61" s="99">
        <v>-51007.864254600034</v>
      </c>
      <c r="AC61" s="99">
        <v>-186780</v>
      </c>
      <c r="AD61" s="99">
        <v>-177370.77447539999</v>
      </c>
      <c r="AE61" s="99">
        <v>-105928</v>
      </c>
      <c r="AF61" s="99">
        <v>-100142.44</v>
      </c>
      <c r="AG61" s="99">
        <v>-97257.151939999996</v>
      </c>
      <c r="AH61" s="99">
        <v>-99398.191940000004</v>
      </c>
      <c r="AI61" s="99">
        <v>-445607.27067</v>
      </c>
      <c r="AJ61" s="99">
        <v>-162421</v>
      </c>
      <c r="AK61" s="99">
        <v>-157655.35102840001</v>
      </c>
      <c r="AL61" s="99">
        <v>-97088</v>
      </c>
      <c r="AM61" s="99">
        <v>-92684.787414799997</v>
      </c>
      <c r="AN61" s="99">
        <v>-37946</v>
      </c>
      <c r="AO61" s="99">
        <v>-33591.304146800001</v>
      </c>
      <c r="AP61" s="99">
        <v>23614.000000000233</v>
      </c>
      <c r="AQ61" s="99">
        <v>25295.336945200233</v>
      </c>
      <c r="AR61" s="99">
        <v>-273840.99999999977</v>
      </c>
      <c r="AS61" s="99">
        <v>-31371.25662</v>
      </c>
      <c r="AT61" s="99">
        <v>-27454.131137400003</v>
      </c>
      <c r="AU61" s="99">
        <v>-31629.997219999997</v>
      </c>
      <c r="AV61" s="99">
        <v>-27516.696102799997</v>
      </c>
      <c r="AW61" s="99">
        <v>-34764.432280000001</v>
      </c>
      <c r="AX61" s="99">
        <v>-30434.378879800002</v>
      </c>
      <c r="AY61" s="99">
        <v>41979.737909999996</v>
      </c>
      <c r="AZ61" s="99">
        <v>44047.067295000023</v>
      </c>
      <c r="BA61" s="99">
        <v>-55785.948210000002</v>
      </c>
      <c r="BB61" s="99">
        <v>-55167.513169999998</v>
      </c>
      <c r="BC61" s="99">
        <v>-50829</v>
      </c>
      <c r="BD61" s="99">
        <v>-63497</v>
      </c>
      <c r="BE61" s="99">
        <v>-59824.76</v>
      </c>
      <c r="BF61" s="99">
        <v>-38473</v>
      </c>
      <c r="BG61" s="99">
        <v>-35336.68</v>
      </c>
      <c r="BH61" s="99">
        <v>59312</v>
      </c>
      <c r="BI61" s="99">
        <v>59325.86</v>
      </c>
      <c r="BJ61" s="99">
        <f t="shared" si="21"/>
        <v>-97825.513169999991</v>
      </c>
      <c r="BK61" s="99">
        <f t="shared" si="21"/>
        <v>-86664.58</v>
      </c>
      <c r="BL61" s="99">
        <v>-90769</v>
      </c>
      <c r="BM61" s="99">
        <v>-87843.22</v>
      </c>
      <c r="BN61" s="99">
        <v>-27503</v>
      </c>
      <c r="BO61" s="99">
        <v>-24921.739999999998</v>
      </c>
      <c r="BP61" s="99">
        <v>-32472</v>
      </c>
      <c r="BQ61" s="99">
        <v>-30373.200000000001</v>
      </c>
      <c r="BR61" s="99">
        <v>-40575</v>
      </c>
      <c r="BS61" s="99">
        <v>-43229.616584399999</v>
      </c>
      <c r="BT61" s="99">
        <v>-191319</v>
      </c>
      <c r="BU61" s="99">
        <v>-186367.77658440001</v>
      </c>
      <c r="BV61" s="99">
        <v>-43500</v>
      </c>
      <c r="BW61" s="99">
        <v>-43251.18</v>
      </c>
      <c r="BX61" s="99">
        <v>-72511</v>
      </c>
      <c r="BY61" s="99">
        <v>-69856.814725599994</v>
      </c>
      <c r="BZ61" s="99">
        <v>-22479</v>
      </c>
      <c r="CA61" s="99">
        <v>-21642.470796599991</v>
      </c>
      <c r="CB61" s="99">
        <v>31353</v>
      </c>
      <c r="CC61" s="99">
        <v>29652.84</v>
      </c>
      <c r="CD61" s="99">
        <v>-107137</v>
      </c>
      <c r="CE61" s="99">
        <v>-105097.62552219999</v>
      </c>
      <c r="CF61" s="99">
        <v>-108856</v>
      </c>
      <c r="CG61" s="99">
        <v>-107786.8</v>
      </c>
      <c r="CH61" s="99">
        <v>-45823</v>
      </c>
      <c r="CI61" s="99">
        <v>-44777.535197199999</v>
      </c>
    </row>
    <row r="62" spans="1:87">
      <c r="A62" s="83"/>
      <c r="B62" s="83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5"/>
      <c r="W62" s="84"/>
      <c r="X62" s="80"/>
      <c r="Y62" s="80"/>
      <c r="Z62" s="80"/>
      <c r="AA62" s="80"/>
      <c r="AB62" s="80"/>
      <c r="AC62" s="80"/>
      <c r="AD62" s="80"/>
      <c r="AE62" s="80"/>
      <c r="AF62" s="80"/>
      <c r="AG62" s="80"/>
      <c r="AH62" s="80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77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77"/>
      <c r="BM62" s="77"/>
      <c r="BN62" s="77"/>
      <c r="BO62" s="77"/>
      <c r="BP62" s="77"/>
      <c r="BQ62" s="77"/>
      <c r="BR62" s="77"/>
      <c r="BS62" s="77"/>
    </row>
    <row r="63" spans="1:87">
      <c r="A63" s="76"/>
      <c r="B63" s="83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80"/>
      <c r="AP63" s="80"/>
      <c r="AQ63" s="80"/>
      <c r="AR63" s="80"/>
      <c r="AS63" s="80"/>
      <c r="AT63" s="80"/>
      <c r="AU63" s="80"/>
      <c r="AV63" s="80"/>
      <c r="AW63" s="80"/>
      <c r="AX63" s="80"/>
      <c r="AY63" s="80"/>
      <c r="AZ63" s="80"/>
      <c r="BA63" s="80"/>
      <c r="BB63" s="80"/>
      <c r="BC63" s="80"/>
      <c r="BD63" s="80"/>
      <c r="BE63" s="80"/>
      <c r="BF63" s="80"/>
      <c r="BG63" s="80"/>
      <c r="BH63" s="80"/>
      <c r="BI63" s="80"/>
      <c r="BJ63" s="80"/>
      <c r="BK63" s="80"/>
      <c r="BL63" s="80"/>
      <c r="BM63" s="80"/>
      <c r="BN63" s="80"/>
      <c r="BO63" s="80"/>
      <c r="BP63" s="80"/>
      <c r="BQ63" s="80"/>
      <c r="BR63" s="80"/>
      <c r="BS63" s="80"/>
    </row>
    <row r="64" spans="1:87">
      <c r="A64" s="86"/>
      <c r="B64" s="86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  <c r="AB64" s="84"/>
      <c r="AC64" s="84"/>
      <c r="AD64" s="84"/>
      <c r="AE64" s="84"/>
      <c r="AF64" s="84"/>
      <c r="AG64" s="84"/>
      <c r="AH64" s="84"/>
      <c r="AI64" s="84"/>
      <c r="AJ64" s="84"/>
      <c r="AK64" s="84"/>
      <c r="AL64" s="84"/>
      <c r="AM64" s="84"/>
      <c r="AN64" s="84"/>
      <c r="AO64" s="84"/>
      <c r="AP64" s="84"/>
      <c r="AQ64" s="84"/>
      <c r="AR64" s="84"/>
      <c r="AS64" s="84"/>
      <c r="AT64" s="84"/>
      <c r="AU64" s="84"/>
      <c r="AV64" s="84"/>
      <c r="AW64" s="84"/>
      <c r="AX64" s="84"/>
      <c r="AY64" s="84"/>
      <c r="AZ64" s="84"/>
      <c r="BA64" s="84"/>
      <c r="BB64" s="84"/>
      <c r="BC64" s="84"/>
      <c r="BD64" s="84"/>
      <c r="BE64" s="84"/>
      <c r="BF64" s="84"/>
      <c r="BG64" s="84"/>
      <c r="BH64" s="84"/>
      <c r="BI64" s="84"/>
      <c r="BJ64" s="84"/>
      <c r="BK64" s="84"/>
      <c r="BL64" s="84"/>
      <c r="BM64" s="84"/>
      <c r="BN64" s="84"/>
      <c r="BO64" s="84"/>
      <c r="BP64" s="84"/>
      <c r="BQ64" s="84"/>
      <c r="BR64" s="84"/>
      <c r="BS64" s="84"/>
    </row>
    <row r="65" spans="1:71">
      <c r="A65" s="86"/>
      <c r="B65" s="86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77"/>
      <c r="Y65" s="77"/>
      <c r="Z65" s="77"/>
      <c r="AA65" s="77"/>
      <c r="AB65" s="77"/>
      <c r="AC65" s="77"/>
      <c r="AD65" s="77"/>
      <c r="AE65" s="77"/>
      <c r="AF65" s="77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77"/>
      <c r="AW65" s="77"/>
      <c r="AX65" s="77"/>
      <c r="AY65" s="77"/>
      <c r="AZ65" s="77"/>
      <c r="BA65" s="77"/>
      <c r="BB65" s="77"/>
      <c r="BC65" s="77"/>
      <c r="BD65" s="77"/>
      <c r="BE65" s="77"/>
      <c r="BF65" s="77"/>
      <c r="BG65" s="77"/>
      <c r="BH65" s="77"/>
      <c r="BI65" s="77"/>
      <c r="BJ65" s="77"/>
      <c r="BK65" s="77"/>
      <c r="BL65" s="77"/>
      <c r="BM65" s="77"/>
      <c r="BN65" s="77"/>
      <c r="BO65" s="77"/>
      <c r="BP65" s="77"/>
      <c r="BQ65" s="77"/>
      <c r="BR65" s="77"/>
      <c r="BS65" s="77"/>
    </row>
    <row r="66" spans="1:71">
      <c r="A66" s="86"/>
      <c r="B66" s="86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77"/>
      <c r="Y66" s="77"/>
      <c r="Z66" s="77"/>
      <c r="AA66" s="77"/>
      <c r="AB66" s="77"/>
      <c r="AC66" s="77"/>
      <c r="AD66" s="77"/>
      <c r="AE66" s="77"/>
      <c r="AF66" s="77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77"/>
      <c r="AW66" s="77"/>
      <c r="AX66" s="77"/>
      <c r="AY66" s="77"/>
      <c r="AZ66" s="77"/>
      <c r="BA66" s="77"/>
      <c r="BB66" s="77"/>
      <c r="BC66" s="77"/>
      <c r="BD66" s="77"/>
      <c r="BE66" s="77"/>
      <c r="BF66" s="77"/>
      <c r="BG66" s="77"/>
      <c r="BH66" s="77"/>
      <c r="BI66" s="77"/>
      <c r="BJ66" s="77"/>
      <c r="BK66" s="77"/>
      <c r="BL66" s="77"/>
      <c r="BM66" s="77"/>
      <c r="BN66" s="77"/>
      <c r="BO66" s="77"/>
      <c r="BP66" s="77"/>
      <c r="BQ66" s="77"/>
      <c r="BR66" s="77"/>
      <c r="BS66" s="77"/>
    </row>
    <row r="67" spans="1:71">
      <c r="A67" s="86"/>
      <c r="B67" s="86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4"/>
      <c r="Y67" s="84"/>
      <c r="Z67" s="84"/>
      <c r="AA67" s="84"/>
      <c r="AB67" s="84"/>
      <c r="AC67" s="84"/>
      <c r="AD67" s="84"/>
      <c r="AE67" s="84"/>
      <c r="AF67" s="84"/>
      <c r="AG67" s="84"/>
      <c r="AH67" s="84"/>
      <c r="AI67" s="84"/>
      <c r="AJ67" s="84"/>
      <c r="AK67" s="84"/>
      <c r="AL67" s="84"/>
      <c r="AM67" s="84"/>
      <c r="AN67" s="84"/>
      <c r="AO67" s="84"/>
      <c r="AP67" s="84"/>
      <c r="AQ67" s="84"/>
      <c r="AR67" s="84"/>
      <c r="AS67" s="84"/>
      <c r="AT67" s="84"/>
      <c r="AU67" s="84"/>
      <c r="AV67" s="84"/>
      <c r="AW67" s="84"/>
      <c r="AX67" s="84"/>
      <c r="AY67" s="84"/>
      <c r="AZ67" s="84"/>
      <c r="BA67" s="84"/>
      <c r="BB67" s="84"/>
      <c r="BC67" s="84"/>
      <c r="BD67" s="84"/>
      <c r="BE67" s="84"/>
      <c r="BF67" s="84"/>
      <c r="BG67" s="84"/>
      <c r="BH67" s="84"/>
      <c r="BI67" s="84"/>
      <c r="BJ67" s="84"/>
      <c r="BK67" s="84"/>
      <c r="BL67" s="84"/>
      <c r="BM67" s="84"/>
      <c r="BN67" s="84"/>
      <c r="BO67" s="84"/>
      <c r="BP67" s="84"/>
      <c r="BQ67" s="84"/>
      <c r="BR67" s="84"/>
      <c r="BS67" s="84"/>
    </row>
    <row r="68" spans="1:71">
      <c r="A68" s="76"/>
      <c r="B68" s="76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77"/>
      <c r="Y68" s="77"/>
      <c r="Z68" s="77"/>
      <c r="AA68" s="77"/>
      <c r="AB68" s="77"/>
      <c r="AC68" s="77"/>
      <c r="AD68" s="77"/>
      <c r="AE68" s="77"/>
      <c r="AF68" s="77"/>
      <c r="AG68" s="77"/>
      <c r="AH68" s="77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  <c r="AV68" s="77"/>
      <c r="AW68" s="77"/>
      <c r="AX68" s="77"/>
      <c r="AY68" s="77"/>
      <c r="AZ68" s="77"/>
      <c r="BA68" s="77"/>
      <c r="BB68" s="77"/>
      <c r="BC68" s="77"/>
      <c r="BD68" s="77"/>
      <c r="BE68" s="77"/>
      <c r="BF68" s="77"/>
      <c r="BG68" s="77"/>
      <c r="BH68" s="77"/>
      <c r="BI68" s="77"/>
      <c r="BJ68" s="77"/>
      <c r="BK68" s="77"/>
      <c r="BL68" s="77"/>
      <c r="BM68" s="77"/>
      <c r="BN68" s="77"/>
      <c r="BO68" s="77"/>
      <c r="BP68" s="77"/>
      <c r="BQ68" s="77"/>
      <c r="BR68" s="77"/>
      <c r="BS68" s="77"/>
    </row>
    <row r="69" spans="1:71">
      <c r="A69" s="76"/>
      <c r="B69" s="76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77"/>
      <c r="Y69" s="77"/>
      <c r="Z69" s="77"/>
      <c r="AA69" s="77"/>
      <c r="AB69" s="77"/>
      <c r="AC69" s="77"/>
      <c r="AD69" s="77"/>
      <c r="AE69" s="77"/>
      <c r="AF69" s="77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77"/>
      <c r="AW69" s="77"/>
      <c r="AX69" s="77"/>
      <c r="AY69" s="77"/>
      <c r="AZ69" s="77"/>
      <c r="BA69" s="77"/>
      <c r="BB69" s="77"/>
      <c r="BC69" s="77"/>
      <c r="BD69" s="77"/>
      <c r="BE69" s="77"/>
      <c r="BF69" s="77"/>
      <c r="BG69" s="77"/>
      <c r="BH69" s="77"/>
      <c r="BI69" s="77"/>
      <c r="BJ69" s="77"/>
      <c r="BK69" s="77"/>
      <c r="BL69" s="77"/>
      <c r="BM69" s="77"/>
      <c r="BN69" s="77"/>
      <c r="BO69" s="77"/>
      <c r="BP69" s="77"/>
      <c r="BQ69" s="77"/>
      <c r="BR69" s="77"/>
      <c r="BS69" s="77"/>
    </row>
    <row r="70" spans="1:71">
      <c r="A70" s="76"/>
      <c r="B70" s="76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77"/>
      <c r="Y70" s="77"/>
      <c r="Z70" s="77"/>
      <c r="AA70" s="77"/>
      <c r="AB70" s="77"/>
      <c r="AC70" s="77"/>
      <c r="AD70" s="77"/>
      <c r="AE70" s="77"/>
      <c r="AF70" s="77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  <c r="AV70" s="77"/>
      <c r="AW70" s="77"/>
      <c r="AX70" s="77"/>
      <c r="AY70" s="77"/>
      <c r="AZ70" s="77"/>
      <c r="BA70" s="77"/>
      <c r="BB70" s="77"/>
      <c r="BC70" s="77"/>
      <c r="BD70" s="77"/>
      <c r="BE70" s="77"/>
      <c r="BF70" s="77"/>
      <c r="BG70" s="77"/>
      <c r="BH70" s="77"/>
      <c r="BI70" s="77"/>
      <c r="BJ70" s="77"/>
      <c r="BK70" s="77"/>
      <c r="BL70" s="77"/>
      <c r="BM70" s="77"/>
      <c r="BN70" s="77"/>
      <c r="BO70" s="77"/>
      <c r="BP70" s="77"/>
      <c r="BQ70" s="77"/>
      <c r="BR70" s="77"/>
      <c r="BS70" s="77"/>
    </row>
    <row r="71" spans="1:71">
      <c r="A71" s="86"/>
      <c r="B71" s="86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4"/>
      <c r="AL71" s="84"/>
      <c r="AM71" s="84"/>
      <c r="AN71" s="84"/>
      <c r="AO71" s="84"/>
      <c r="AP71" s="84"/>
      <c r="AQ71" s="84"/>
      <c r="AR71" s="84"/>
      <c r="AS71" s="84"/>
      <c r="AT71" s="84"/>
      <c r="AU71" s="84"/>
      <c r="AV71" s="84"/>
      <c r="AW71" s="84"/>
      <c r="AX71" s="84"/>
      <c r="AY71" s="84"/>
      <c r="AZ71" s="84"/>
      <c r="BA71" s="84"/>
      <c r="BB71" s="84"/>
      <c r="BC71" s="84"/>
      <c r="BD71" s="84"/>
      <c r="BE71" s="84"/>
      <c r="BF71" s="84"/>
      <c r="BG71" s="84"/>
      <c r="BH71" s="84"/>
      <c r="BI71" s="84"/>
      <c r="BJ71" s="84"/>
      <c r="BK71" s="84"/>
      <c r="BL71" s="84"/>
      <c r="BM71" s="84"/>
      <c r="BN71" s="84"/>
      <c r="BO71" s="84"/>
      <c r="BP71" s="84"/>
      <c r="BQ71" s="84"/>
      <c r="BR71" s="84"/>
      <c r="BS71" s="84"/>
    </row>
    <row r="72" spans="1:71">
      <c r="A72" s="76"/>
      <c r="B72" s="76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F72" s="80"/>
      <c r="BG72" s="80"/>
      <c r="BH72" s="80"/>
      <c r="BI72" s="80"/>
      <c r="BJ72" s="80"/>
      <c r="BK72" s="80"/>
      <c r="BL72" s="80"/>
      <c r="BM72" s="80"/>
      <c r="BN72" s="80"/>
      <c r="BO72" s="80"/>
      <c r="BP72" s="80"/>
      <c r="BQ72" s="80"/>
      <c r="BR72" s="80"/>
      <c r="BS72" s="80"/>
    </row>
    <row r="73" spans="1:71">
      <c r="AA73" s="91"/>
      <c r="AB73" s="91"/>
      <c r="AC73" s="91"/>
      <c r="AD73" s="91"/>
      <c r="AE73" s="91"/>
      <c r="AF73" s="91"/>
      <c r="AG73" s="91"/>
      <c r="AH73" s="91"/>
      <c r="AI73" s="91"/>
    </row>
    <row r="75" spans="1:71">
      <c r="A75" s="122" t="s">
        <v>218</v>
      </c>
      <c r="B75" s="122"/>
    </row>
    <row r="76" spans="1:71">
      <c r="A76" s="122"/>
      <c r="B76" s="122"/>
    </row>
    <row r="77" spans="1:71">
      <c r="A77" s="122" t="s">
        <v>219</v>
      </c>
      <c r="B77" s="122"/>
    </row>
    <row r="78" spans="1:71">
      <c r="A78" s="122"/>
      <c r="B78" s="122"/>
    </row>
  </sheetData>
  <mergeCells count="5">
    <mergeCell ref="A1:R1"/>
    <mergeCell ref="A2:B2"/>
    <mergeCell ref="A3:B3"/>
    <mergeCell ref="A75:B76"/>
    <mergeCell ref="A77:B78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77914-8912-490C-94E4-3E4CCB479D83}">
  <dimension ref="A1:DE75"/>
  <sheetViews>
    <sheetView showGridLines="0" zoomScale="70" zoomScaleNormal="70" workbookViewId="0">
      <pane xSplit="2" ySplit="1" topLeftCell="AE2" activePane="bottomRight" state="frozen"/>
      <selection pane="topRight" activeCell="C1" sqref="C1"/>
      <selection pane="bottomLeft" activeCell="A2" sqref="A2"/>
      <selection pane="bottomRight" activeCell="AR61" sqref="AR61"/>
    </sheetView>
  </sheetViews>
  <sheetFormatPr defaultColWidth="9.77734375" defaultRowHeight="14.4"/>
  <cols>
    <col min="1" max="1" width="56.44140625" style="15" customWidth="1"/>
    <col min="2" max="2" width="61.33203125" style="15" customWidth="1"/>
    <col min="3" max="13" width="11" style="66" customWidth="1"/>
    <col min="14" max="14" width="11" style="67" customWidth="1"/>
    <col min="15" max="16" width="9.77734375" style="67"/>
    <col min="17" max="17" width="9.77734375" style="15"/>
    <col min="18" max="19" width="9.77734375" style="67"/>
    <col min="20" max="35" width="9.77734375" style="15"/>
    <col min="36" max="36" width="9.77734375" style="15" customWidth="1"/>
    <col min="37" max="39" width="10.44140625" style="15" customWidth="1"/>
    <col min="40" max="41" width="10.5546875" style="15" customWidth="1"/>
    <col min="42" max="42" width="5.77734375" style="15" bestFit="1" customWidth="1"/>
    <col min="43" max="43" width="6.77734375" style="15" bestFit="1" customWidth="1"/>
    <col min="44" max="47" width="5.77734375" style="15" bestFit="1" customWidth="1"/>
    <col min="48" max="48" width="6.77734375" style="15" bestFit="1" customWidth="1"/>
    <col min="49" max="51" width="5.77734375" style="15" bestFit="1" customWidth="1"/>
    <col min="52" max="53" width="6.77734375" style="15" bestFit="1" customWidth="1"/>
    <col min="54" max="54" width="5.77734375" style="15" bestFit="1" customWidth="1"/>
    <col min="55" max="55" width="14.33203125" style="15" bestFit="1" customWidth="1"/>
    <col min="56" max="56" width="5.77734375" style="15" bestFit="1" customWidth="1"/>
    <col min="57" max="57" width="14.77734375" style="15" bestFit="1" customWidth="1"/>
    <col min="58" max="58" width="6.77734375" style="15" bestFit="1" customWidth="1"/>
    <col min="59" max="59" width="15" style="15" bestFit="1" customWidth="1"/>
    <col min="60" max="60" width="10.77734375" style="15" bestFit="1" customWidth="1"/>
    <col min="61" max="61" width="15" style="15" bestFit="1" customWidth="1"/>
    <col min="62" max="62" width="10.77734375" style="15" bestFit="1" customWidth="1"/>
    <col min="63" max="63" width="5.77734375" style="15" bestFit="1" customWidth="1"/>
    <col min="64" max="64" width="15" style="15" bestFit="1" customWidth="1"/>
    <col min="65" max="65" width="6.33203125" style="15" bestFit="1" customWidth="1"/>
    <col min="66" max="66" width="15" style="15" bestFit="1" customWidth="1"/>
    <col min="67" max="67" width="6.33203125" style="15" bestFit="1" customWidth="1"/>
    <col min="68" max="68" width="15" style="15" bestFit="1" customWidth="1"/>
    <col min="69" max="69" width="5.77734375" style="15" bestFit="1" customWidth="1"/>
    <col min="70" max="70" width="15" style="15" bestFit="1" customWidth="1"/>
    <col min="71" max="72" width="6.33203125" style="15" bestFit="1" customWidth="1"/>
    <col min="73" max="73" width="15" style="15" bestFit="1" customWidth="1"/>
    <col min="74" max="74" width="5.77734375" style="15" bestFit="1" customWidth="1"/>
    <col min="75" max="75" width="15" style="15" bestFit="1" customWidth="1"/>
    <col min="76" max="76" width="5.77734375" style="15" bestFit="1" customWidth="1"/>
    <col min="77" max="77" width="15" style="15" bestFit="1" customWidth="1"/>
    <col min="78" max="78" width="6.77734375" style="15" bestFit="1" customWidth="1"/>
    <col min="79" max="79" width="15" style="15" bestFit="1" customWidth="1"/>
    <col min="80" max="81" width="6.77734375" style="15" bestFit="1" customWidth="1"/>
    <col min="82" max="82" width="15" style="15" bestFit="1" customWidth="1"/>
    <col min="83" max="83" width="6.77734375" style="15" bestFit="1" customWidth="1"/>
    <col min="84" max="84" width="15" style="15" bestFit="1" customWidth="1"/>
    <col min="85" max="85" width="6.77734375" style="15" bestFit="1" customWidth="1"/>
    <col min="86" max="86" width="15" style="15" bestFit="1" customWidth="1"/>
    <col min="87" max="87" width="6.77734375" style="15" bestFit="1" customWidth="1"/>
    <col min="88" max="88" width="15" style="15" bestFit="1" customWidth="1"/>
    <col min="89" max="89" width="6.77734375" style="15" bestFit="1" customWidth="1"/>
    <col min="90" max="90" width="10.77734375" style="15" bestFit="1" customWidth="1"/>
    <col min="91" max="91" width="15" style="15" bestFit="1" customWidth="1"/>
    <col min="92" max="92" width="6.77734375" style="15" bestFit="1" customWidth="1"/>
    <col min="93" max="93" width="15" style="15" bestFit="1" customWidth="1"/>
    <col min="94" max="94" width="6.77734375" style="15" bestFit="1" customWidth="1"/>
    <col min="95" max="95" width="15" style="15" bestFit="1" customWidth="1"/>
    <col min="96" max="96" width="6.77734375" style="15" bestFit="1" customWidth="1"/>
    <col min="97" max="97" width="15" style="15" bestFit="1" customWidth="1"/>
    <col min="98" max="98" width="10.77734375" style="15" bestFit="1" customWidth="1"/>
    <col min="99" max="99" width="15" style="15" bestFit="1" customWidth="1"/>
    <col min="100" max="100" width="6.77734375" style="15" bestFit="1" customWidth="1"/>
    <col min="101" max="101" width="15" style="15" bestFit="1" customWidth="1"/>
    <col min="102" max="102" width="6.77734375" style="15" bestFit="1" customWidth="1"/>
    <col min="103" max="103" width="15" style="15" bestFit="1" customWidth="1"/>
    <col min="104" max="104" width="6.77734375" style="15" bestFit="1" customWidth="1"/>
    <col min="105" max="105" width="15" style="15" bestFit="1" customWidth="1"/>
    <col min="106" max="106" width="6.77734375" style="15" bestFit="1" customWidth="1"/>
    <col min="107" max="107" width="15" style="15" bestFit="1" customWidth="1"/>
    <col min="108" max="108" width="6.77734375" style="15" bestFit="1" customWidth="1"/>
    <col min="109" max="109" width="15" style="15" bestFit="1" customWidth="1"/>
    <col min="110" max="16384" width="9.77734375" style="15"/>
  </cols>
  <sheetData>
    <row r="1" spans="1:47" ht="78" customHeight="1">
      <c r="A1" s="110" t="s">
        <v>0</v>
      </c>
      <c r="B1" s="111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49"/>
      <c r="T1" s="49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117"/>
      <c r="AT1" s="117"/>
      <c r="AU1" s="117"/>
    </row>
    <row r="2" spans="1:47" ht="16.2">
      <c r="A2" s="116" t="s">
        <v>220</v>
      </c>
      <c r="B2" s="116"/>
      <c r="C2" s="5">
        <v>2016</v>
      </c>
      <c r="D2" s="5" t="s">
        <v>6</v>
      </c>
      <c r="E2" s="5" t="s">
        <v>7</v>
      </c>
      <c r="F2" s="5" t="s">
        <v>8</v>
      </c>
      <c r="G2" s="5">
        <v>2017</v>
      </c>
      <c r="H2" s="5" t="s">
        <v>10</v>
      </c>
      <c r="I2" s="51" t="s">
        <v>11</v>
      </c>
      <c r="J2" s="51" t="s">
        <v>12</v>
      </c>
      <c r="K2" s="52">
        <v>2018</v>
      </c>
      <c r="L2" s="51" t="s">
        <v>14</v>
      </c>
      <c r="M2" s="51" t="s">
        <v>16</v>
      </c>
      <c r="N2" s="51" t="s">
        <v>18</v>
      </c>
      <c r="O2" s="51" t="s">
        <v>20</v>
      </c>
      <c r="P2" s="51" t="s">
        <v>22</v>
      </c>
      <c r="Q2" s="51" t="s">
        <v>24</v>
      </c>
      <c r="R2" s="51" t="s">
        <v>26</v>
      </c>
      <c r="S2" s="51" t="s">
        <v>28</v>
      </c>
      <c r="T2" s="51" t="s">
        <v>30</v>
      </c>
      <c r="U2" s="51" t="s">
        <v>32</v>
      </c>
      <c r="V2" s="51" t="s">
        <v>34</v>
      </c>
      <c r="W2" s="51" t="s">
        <v>36</v>
      </c>
      <c r="X2" s="51" t="s">
        <v>38</v>
      </c>
      <c r="Y2" s="51" t="s">
        <v>40</v>
      </c>
      <c r="Z2" s="51" t="s">
        <v>42</v>
      </c>
      <c r="AA2" s="51" t="s">
        <v>44</v>
      </c>
      <c r="AB2" s="51" t="s">
        <v>46</v>
      </c>
      <c r="AC2" s="51" t="s">
        <v>48</v>
      </c>
      <c r="AD2" s="51" t="s">
        <v>50</v>
      </c>
      <c r="AE2" s="51" t="s">
        <v>52</v>
      </c>
      <c r="AF2" s="51" t="s">
        <v>55</v>
      </c>
      <c r="AG2" s="51" t="s">
        <v>57</v>
      </c>
      <c r="AH2" s="51" t="s">
        <v>59</v>
      </c>
      <c r="AI2" s="51" t="s">
        <v>61</v>
      </c>
      <c r="AJ2" s="51" t="s">
        <v>468</v>
      </c>
      <c r="AK2" s="51" t="s">
        <v>475</v>
      </c>
      <c r="AL2" s="51" t="s">
        <v>485</v>
      </c>
      <c r="AM2" s="51" t="s">
        <v>490</v>
      </c>
      <c r="AN2" s="51" t="s">
        <v>497</v>
      </c>
      <c r="AO2" s="51" t="s">
        <v>501</v>
      </c>
      <c r="AP2" s="51"/>
    </row>
    <row r="3" spans="1:47" s="53" customFormat="1" ht="16.2">
      <c r="A3" s="116" t="s">
        <v>221</v>
      </c>
      <c r="B3" s="116"/>
      <c r="C3" s="5">
        <v>2016</v>
      </c>
      <c r="D3" s="5" t="s">
        <v>69</v>
      </c>
      <c r="E3" s="5" t="s">
        <v>70</v>
      </c>
      <c r="F3" s="5" t="s">
        <v>71</v>
      </c>
      <c r="G3" s="5">
        <v>2017</v>
      </c>
      <c r="H3" s="5" t="s">
        <v>73</v>
      </c>
      <c r="I3" s="5" t="s">
        <v>74</v>
      </c>
      <c r="J3" s="5" t="s">
        <v>75</v>
      </c>
      <c r="K3" s="5">
        <v>2018</v>
      </c>
      <c r="L3" s="5" t="s">
        <v>77</v>
      </c>
      <c r="M3" s="51" t="s">
        <v>79</v>
      </c>
      <c r="N3" s="51" t="s">
        <v>81</v>
      </c>
      <c r="O3" s="51" t="s">
        <v>83</v>
      </c>
      <c r="P3" s="51" t="s">
        <v>85</v>
      </c>
      <c r="Q3" s="51" t="s">
        <v>87</v>
      </c>
      <c r="R3" s="51" t="s">
        <v>89</v>
      </c>
      <c r="S3" s="51" t="s">
        <v>91</v>
      </c>
      <c r="T3" s="51" t="s">
        <v>93</v>
      </c>
      <c r="U3" s="51" t="s">
        <v>95</v>
      </c>
      <c r="V3" s="51" t="s">
        <v>97</v>
      </c>
      <c r="W3" s="51" t="s">
        <v>99</v>
      </c>
      <c r="X3" s="51" t="s">
        <v>101</v>
      </c>
      <c r="Y3" s="51" t="s">
        <v>103</v>
      </c>
      <c r="Z3" s="51" t="s">
        <v>105</v>
      </c>
      <c r="AA3" s="51" t="s">
        <v>107</v>
      </c>
      <c r="AB3" s="51" t="s">
        <v>109</v>
      </c>
      <c r="AC3" s="51" t="s">
        <v>111</v>
      </c>
      <c r="AD3" s="51" t="s">
        <v>113</v>
      </c>
      <c r="AE3" s="51" t="s">
        <v>115</v>
      </c>
      <c r="AF3" s="51" t="s">
        <v>118</v>
      </c>
      <c r="AG3" s="51" t="s">
        <v>120</v>
      </c>
      <c r="AH3" s="51" t="s">
        <v>122</v>
      </c>
      <c r="AI3" s="51" t="s">
        <v>124</v>
      </c>
      <c r="AJ3" s="51" t="s">
        <v>469</v>
      </c>
      <c r="AK3" s="51" t="s">
        <v>474</v>
      </c>
      <c r="AL3" s="51" t="s">
        <v>486</v>
      </c>
      <c r="AM3" s="51" t="s">
        <v>491</v>
      </c>
      <c r="AN3" s="51" t="s">
        <v>498</v>
      </c>
      <c r="AO3" s="51" t="s">
        <v>502</v>
      </c>
      <c r="AP3" s="51"/>
    </row>
    <row r="4" spans="1:47" s="55" customFormat="1">
      <c r="A4" s="54" t="s">
        <v>222</v>
      </c>
      <c r="B4" s="54" t="s">
        <v>223</v>
      </c>
      <c r="C4" s="39">
        <v>1428462</v>
      </c>
      <c r="D4" s="39">
        <v>1340233</v>
      </c>
      <c r="E4" s="39">
        <v>1339008</v>
      </c>
      <c r="F4" s="39">
        <v>1477300</v>
      </c>
      <c r="G4" s="39">
        <v>2415555</v>
      </c>
      <c r="H4" s="39">
        <v>2349785</v>
      </c>
      <c r="I4" s="39">
        <v>2405179</v>
      </c>
      <c r="J4" s="39">
        <v>2472944</v>
      </c>
      <c r="K4" s="39">
        <v>2525632</v>
      </c>
      <c r="L4" s="39">
        <v>3048553</v>
      </c>
      <c r="M4" s="39">
        <v>2898268</v>
      </c>
      <c r="N4" s="39">
        <v>2936507</v>
      </c>
      <c r="O4" s="39">
        <v>3528060</v>
      </c>
      <c r="P4" s="39">
        <v>3429386</v>
      </c>
      <c r="Q4" s="39">
        <v>3537286</v>
      </c>
      <c r="R4" s="39">
        <v>3490045</v>
      </c>
      <c r="S4" s="39">
        <v>3932755</v>
      </c>
      <c r="T4" s="39">
        <v>3679059</v>
      </c>
      <c r="U4" s="39">
        <v>3644811</v>
      </c>
      <c r="V4" s="39">
        <v>3710920</v>
      </c>
      <c r="W4" s="39">
        <v>3813408.4876199998</v>
      </c>
      <c r="X4" s="39">
        <v>3724879</v>
      </c>
      <c r="Y4" s="39">
        <v>3960446</v>
      </c>
      <c r="Z4" s="39">
        <v>3994258</v>
      </c>
      <c r="AA4" s="39">
        <v>4130953</v>
      </c>
      <c r="AB4" s="39">
        <v>4036969</v>
      </c>
      <c r="AC4" s="39">
        <v>4016531</v>
      </c>
      <c r="AD4" s="39">
        <v>3981000</v>
      </c>
      <c r="AE4" s="39">
        <v>4117466</v>
      </c>
      <c r="AF4" s="39">
        <v>4590902</v>
      </c>
      <c r="AG4" s="39">
        <v>4331322</v>
      </c>
      <c r="AH4" s="39">
        <v>4654390</v>
      </c>
      <c r="AI4" s="39">
        <v>4677970</v>
      </c>
      <c r="AJ4" s="39">
        <v>4359162</v>
      </c>
      <c r="AK4" s="39">
        <v>4243381</v>
      </c>
      <c r="AL4" s="39">
        <v>4328790</v>
      </c>
      <c r="AM4" s="39">
        <v>4709699</v>
      </c>
      <c r="AN4" s="39">
        <v>4480685</v>
      </c>
      <c r="AO4" s="39">
        <v>4768975</v>
      </c>
    </row>
    <row r="5" spans="1:47" s="55" customFormat="1">
      <c r="A5" s="21" t="s">
        <v>224</v>
      </c>
      <c r="B5" s="21" t="s">
        <v>225</v>
      </c>
      <c r="C5" s="42">
        <v>429000</v>
      </c>
      <c r="D5" s="42">
        <v>331478</v>
      </c>
      <c r="E5" s="42">
        <v>320194</v>
      </c>
      <c r="F5" s="42">
        <v>433020</v>
      </c>
      <c r="G5" s="42">
        <v>1338448</v>
      </c>
      <c r="H5" s="42">
        <v>1257358</v>
      </c>
      <c r="I5" s="42">
        <v>857416</v>
      </c>
      <c r="J5" s="42">
        <v>870789</v>
      </c>
      <c r="K5" s="42">
        <v>819715</v>
      </c>
      <c r="L5" s="42">
        <v>583625</v>
      </c>
      <c r="M5" s="42">
        <v>517904</v>
      </c>
      <c r="N5" s="42">
        <v>421693</v>
      </c>
      <c r="O5" s="42">
        <v>862378</v>
      </c>
      <c r="P5" s="42">
        <v>715139</v>
      </c>
      <c r="Q5" s="42">
        <v>816330</v>
      </c>
      <c r="R5" s="42">
        <v>753215</v>
      </c>
      <c r="S5" s="42">
        <v>1119099</v>
      </c>
      <c r="T5" s="42">
        <v>870165</v>
      </c>
      <c r="U5" s="42">
        <v>786217</v>
      </c>
      <c r="V5" s="42">
        <v>792640</v>
      </c>
      <c r="W5" s="42">
        <v>813699.48762000003</v>
      </c>
      <c r="X5" s="42">
        <v>755464</v>
      </c>
      <c r="Y5" s="42">
        <v>971934</v>
      </c>
      <c r="Z5" s="42">
        <v>998190</v>
      </c>
      <c r="AA5" s="42">
        <v>1002007</v>
      </c>
      <c r="AB5" s="42">
        <v>905494</v>
      </c>
      <c r="AC5" s="42">
        <v>875255</v>
      </c>
      <c r="AD5" s="42">
        <v>835574</v>
      </c>
      <c r="AE5" s="42">
        <v>902077</v>
      </c>
      <c r="AF5" s="42">
        <v>1430381</v>
      </c>
      <c r="AG5" s="42">
        <v>1194092</v>
      </c>
      <c r="AH5" s="42">
        <v>1456330</v>
      </c>
      <c r="AI5" s="42">
        <v>1303166</v>
      </c>
      <c r="AJ5" s="42">
        <v>1005332</v>
      </c>
      <c r="AK5" s="42">
        <v>904569</v>
      </c>
      <c r="AL5" s="42">
        <v>984773</v>
      </c>
      <c r="AM5" s="42">
        <v>1203713</v>
      </c>
      <c r="AN5" s="42">
        <v>968980</v>
      </c>
      <c r="AO5" s="42">
        <v>1217127</v>
      </c>
    </row>
    <row r="6" spans="1:47" s="46" customFormat="1">
      <c r="A6" s="23" t="s">
        <v>226</v>
      </c>
      <c r="B6" s="56" t="s">
        <v>227</v>
      </c>
      <c r="C6" s="44">
        <v>256920</v>
      </c>
      <c r="D6" s="44">
        <v>145907</v>
      </c>
      <c r="E6" s="44">
        <v>96595</v>
      </c>
      <c r="F6" s="44">
        <v>207735</v>
      </c>
      <c r="G6" s="44">
        <v>102345</v>
      </c>
      <c r="H6" s="44">
        <v>127062</v>
      </c>
      <c r="I6" s="44">
        <v>80774</v>
      </c>
      <c r="J6" s="44">
        <v>78103</v>
      </c>
      <c r="K6" s="44">
        <v>174963</v>
      </c>
      <c r="L6" s="44">
        <v>99913</v>
      </c>
      <c r="M6" s="44">
        <v>145532</v>
      </c>
      <c r="N6" s="44">
        <v>76393</v>
      </c>
      <c r="O6" s="44">
        <v>325277</v>
      </c>
      <c r="P6" s="44">
        <v>69315</v>
      </c>
      <c r="Q6" s="44">
        <v>35673</v>
      </c>
      <c r="R6" s="44">
        <v>47236</v>
      </c>
      <c r="S6" s="44">
        <v>219670</v>
      </c>
      <c r="T6" s="44">
        <v>130819</v>
      </c>
      <c r="U6" s="44">
        <v>147585</v>
      </c>
      <c r="V6" s="44">
        <v>181638</v>
      </c>
      <c r="W6" s="44">
        <v>111590</v>
      </c>
      <c r="X6" s="44">
        <v>115184</v>
      </c>
      <c r="Y6" s="44">
        <v>82410</v>
      </c>
      <c r="Z6" s="44">
        <v>18136</v>
      </c>
      <c r="AA6" s="44">
        <v>45453</v>
      </c>
      <c r="AB6" s="44">
        <v>15639</v>
      </c>
      <c r="AC6" s="44">
        <v>18604</v>
      </c>
      <c r="AD6" s="44">
        <v>17340</v>
      </c>
      <c r="AE6" s="44">
        <v>81279</v>
      </c>
      <c r="AF6" s="44">
        <v>73419</v>
      </c>
      <c r="AG6" s="44">
        <v>31843</v>
      </c>
      <c r="AH6" s="44">
        <v>21208</v>
      </c>
      <c r="AI6" s="44">
        <v>48259</v>
      </c>
      <c r="AJ6" s="44">
        <v>20306</v>
      </c>
      <c r="AK6" s="44">
        <v>77073</v>
      </c>
      <c r="AL6" s="44">
        <v>184150</v>
      </c>
      <c r="AM6" s="44">
        <v>208256</v>
      </c>
      <c r="AN6" s="44">
        <v>110372</v>
      </c>
      <c r="AO6" s="44">
        <v>135651</v>
      </c>
    </row>
    <row r="7" spans="1:47" s="46" customFormat="1">
      <c r="A7" s="23" t="s">
        <v>228</v>
      </c>
      <c r="B7" s="56" t="s">
        <v>229</v>
      </c>
      <c r="C7" s="44">
        <v>65341</v>
      </c>
      <c r="D7" s="44">
        <v>57308</v>
      </c>
      <c r="E7" s="44">
        <v>76713</v>
      </c>
      <c r="F7" s="44">
        <v>87619</v>
      </c>
      <c r="G7" s="44">
        <v>1073900</v>
      </c>
      <c r="H7" s="44">
        <v>951455</v>
      </c>
      <c r="I7" s="44">
        <v>553558</v>
      </c>
      <c r="J7" s="44">
        <v>552822.48135999998</v>
      </c>
      <c r="K7" s="44">
        <v>413136</v>
      </c>
      <c r="L7" s="44">
        <v>220599</v>
      </c>
      <c r="M7" s="44">
        <v>104442</v>
      </c>
      <c r="N7" s="44">
        <v>89751</v>
      </c>
      <c r="O7" s="44">
        <v>265683</v>
      </c>
      <c r="P7" s="44">
        <v>396145</v>
      </c>
      <c r="Q7" s="44">
        <v>517446</v>
      </c>
      <c r="R7" s="44">
        <v>398836</v>
      </c>
      <c r="S7" s="44">
        <v>575843</v>
      </c>
      <c r="T7" s="44">
        <v>484736</v>
      </c>
      <c r="U7" s="44">
        <v>359378</v>
      </c>
      <c r="V7" s="44">
        <v>304128</v>
      </c>
      <c r="W7" s="44">
        <v>339218</v>
      </c>
      <c r="X7" s="44">
        <v>265000</v>
      </c>
      <c r="Y7" s="44">
        <v>481479</v>
      </c>
      <c r="Z7" s="44">
        <v>530525</v>
      </c>
      <c r="AA7" s="44">
        <v>473680</v>
      </c>
      <c r="AB7" s="44">
        <v>441470</v>
      </c>
      <c r="AC7" s="44">
        <v>410010</v>
      </c>
      <c r="AD7" s="44">
        <v>376405</v>
      </c>
      <c r="AE7" s="44">
        <v>355300</v>
      </c>
      <c r="AF7" s="44">
        <v>894599</v>
      </c>
      <c r="AG7" s="44">
        <v>656443</v>
      </c>
      <c r="AH7" s="44">
        <v>954722</v>
      </c>
      <c r="AI7" s="44">
        <v>697504</v>
      </c>
      <c r="AJ7" s="44">
        <v>354744</v>
      </c>
      <c r="AK7" s="44">
        <v>177017</v>
      </c>
      <c r="AL7" s="44">
        <v>156487</v>
      </c>
      <c r="AM7" s="44">
        <v>369668</v>
      </c>
      <c r="AN7" s="44">
        <v>188932</v>
      </c>
      <c r="AO7" s="44">
        <v>232894</v>
      </c>
    </row>
    <row r="8" spans="1:47" s="46" customFormat="1">
      <c r="A8" s="23" t="s">
        <v>230</v>
      </c>
      <c r="B8" s="56" t="s">
        <v>231</v>
      </c>
      <c r="C8" s="44">
        <v>0</v>
      </c>
      <c r="D8" s="44">
        <v>0</v>
      </c>
      <c r="E8" s="44">
        <v>0</v>
      </c>
      <c r="F8" s="44">
        <v>0</v>
      </c>
      <c r="G8" s="44">
        <v>2484</v>
      </c>
      <c r="H8" s="44">
        <v>2467</v>
      </c>
      <c r="I8" s="44">
        <v>2511</v>
      </c>
      <c r="J8" s="44">
        <v>2504.5186400000002</v>
      </c>
      <c r="K8" s="44">
        <v>2486</v>
      </c>
      <c r="L8" s="44">
        <v>2482</v>
      </c>
      <c r="M8" s="44">
        <v>2478</v>
      </c>
      <c r="N8" s="44">
        <v>13103</v>
      </c>
      <c r="O8" s="44">
        <v>13133</v>
      </c>
      <c r="P8" s="44">
        <v>2236</v>
      </c>
      <c r="Q8" s="44">
        <v>25055</v>
      </c>
      <c r="R8" s="44">
        <v>25186</v>
      </c>
      <c r="S8" s="44">
        <v>25306</v>
      </c>
      <c r="T8" s="44">
        <v>0</v>
      </c>
      <c r="U8" s="44">
        <v>0</v>
      </c>
      <c r="V8" s="44">
        <v>0</v>
      </c>
      <c r="W8" s="44">
        <v>0</v>
      </c>
      <c r="X8" s="44">
        <v>0</v>
      </c>
      <c r="Y8" s="44">
        <v>0</v>
      </c>
      <c r="Z8" s="44">
        <v>0</v>
      </c>
      <c r="AA8" s="44">
        <v>0</v>
      </c>
      <c r="AB8" s="44">
        <v>0</v>
      </c>
      <c r="AC8" s="44">
        <v>0</v>
      </c>
      <c r="AD8" s="44">
        <v>0</v>
      </c>
      <c r="AE8" s="44">
        <v>0</v>
      </c>
      <c r="AF8" s="44">
        <v>0</v>
      </c>
      <c r="AG8" s="44">
        <v>0</v>
      </c>
      <c r="AH8" s="44">
        <v>0</v>
      </c>
      <c r="AI8" s="44">
        <v>0</v>
      </c>
      <c r="AJ8" s="44">
        <v>0</v>
      </c>
      <c r="AK8" s="44">
        <v>0</v>
      </c>
      <c r="AL8" s="44">
        <v>0</v>
      </c>
      <c r="AM8" s="44">
        <v>0</v>
      </c>
      <c r="AN8" s="44">
        <v>0</v>
      </c>
      <c r="AO8" s="44">
        <v>0</v>
      </c>
    </row>
    <row r="9" spans="1:47" s="46" customFormat="1">
      <c r="A9" s="23" t="s">
        <v>232</v>
      </c>
      <c r="B9" s="56" t="s">
        <v>233</v>
      </c>
      <c r="C9" s="44">
        <v>33658</v>
      </c>
      <c r="D9" s="44">
        <v>44962</v>
      </c>
      <c r="E9" s="44">
        <v>43468</v>
      </c>
      <c r="F9" s="44">
        <v>46473</v>
      </c>
      <c r="G9" s="44">
        <v>60958</v>
      </c>
      <c r="H9" s="44">
        <v>58942</v>
      </c>
      <c r="I9" s="44">
        <v>66688</v>
      </c>
      <c r="J9" s="44">
        <v>67890</v>
      </c>
      <c r="K9" s="44">
        <v>59603</v>
      </c>
      <c r="L9" s="44">
        <v>77447</v>
      </c>
      <c r="M9" s="44">
        <v>80249</v>
      </c>
      <c r="N9" s="44">
        <v>60268</v>
      </c>
      <c r="O9" s="44">
        <v>60361</v>
      </c>
      <c r="P9" s="44">
        <v>71461</v>
      </c>
      <c r="Q9" s="44">
        <v>66196</v>
      </c>
      <c r="R9" s="44">
        <v>84182</v>
      </c>
      <c r="S9" s="44">
        <v>107188</v>
      </c>
      <c r="T9" s="44">
        <v>73498</v>
      </c>
      <c r="U9" s="44">
        <v>96425</v>
      </c>
      <c r="V9" s="44">
        <v>114620</v>
      </c>
      <c r="W9" s="44">
        <v>139267.48762</v>
      </c>
      <c r="X9" s="44">
        <v>157110</v>
      </c>
      <c r="Y9" s="44">
        <v>168397</v>
      </c>
      <c r="Z9" s="44">
        <v>173295</v>
      </c>
      <c r="AA9" s="44">
        <v>222550</v>
      </c>
      <c r="AB9" s="44">
        <v>187786</v>
      </c>
      <c r="AC9" s="44">
        <v>167221</v>
      </c>
      <c r="AD9" s="44">
        <v>183234</v>
      </c>
      <c r="AE9" s="44">
        <v>213712</v>
      </c>
      <c r="AF9" s="44">
        <v>226792</v>
      </c>
      <c r="AG9" s="44">
        <v>233656</v>
      </c>
      <c r="AH9" s="44">
        <v>185723</v>
      </c>
      <c r="AI9" s="44">
        <v>241963</v>
      </c>
      <c r="AJ9" s="44">
        <v>235266</v>
      </c>
      <c r="AK9" s="44">
        <v>264137</v>
      </c>
      <c r="AL9" s="44">
        <v>258190</v>
      </c>
      <c r="AM9" s="44">
        <v>266430</v>
      </c>
      <c r="AN9" s="44">
        <v>251836</v>
      </c>
      <c r="AO9" s="44">
        <v>284058</v>
      </c>
    </row>
    <row r="10" spans="1:47" s="46" customFormat="1">
      <c r="A10" s="23" t="s">
        <v>234</v>
      </c>
      <c r="B10" s="56" t="s">
        <v>235</v>
      </c>
      <c r="C10" s="44">
        <v>0</v>
      </c>
      <c r="D10" s="44"/>
      <c r="E10" s="44">
        <v>61</v>
      </c>
      <c r="F10" s="44">
        <v>55</v>
      </c>
      <c r="G10" s="44">
        <v>127</v>
      </c>
      <c r="H10" s="44">
        <v>0</v>
      </c>
      <c r="I10" s="44">
        <v>163</v>
      </c>
      <c r="J10" s="44">
        <v>166</v>
      </c>
      <c r="K10" s="44">
        <v>90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  <c r="U10" s="44">
        <v>0</v>
      </c>
      <c r="V10" s="44">
        <v>0</v>
      </c>
      <c r="W10" s="44">
        <v>0</v>
      </c>
      <c r="X10" s="44">
        <v>0</v>
      </c>
      <c r="Y10" s="44">
        <v>0</v>
      </c>
      <c r="Z10" s="44">
        <v>0</v>
      </c>
      <c r="AA10" s="44">
        <v>0</v>
      </c>
      <c r="AB10" s="44">
        <v>0</v>
      </c>
      <c r="AC10" s="44">
        <v>0</v>
      </c>
      <c r="AD10" s="44">
        <v>0</v>
      </c>
      <c r="AE10" s="44">
        <v>0</v>
      </c>
      <c r="AF10" s="44">
        <v>203</v>
      </c>
      <c r="AG10" s="44">
        <v>144</v>
      </c>
      <c r="AH10" s="44">
        <v>2597</v>
      </c>
      <c r="AI10" s="44">
        <v>2403</v>
      </c>
      <c r="AJ10" s="44">
        <v>5878</v>
      </c>
      <c r="AK10" s="44">
        <v>5718</v>
      </c>
      <c r="AL10" s="44">
        <v>8755</v>
      </c>
      <c r="AM10" s="44">
        <v>6760</v>
      </c>
      <c r="AN10" s="44">
        <v>11116</v>
      </c>
      <c r="AO10" s="44">
        <v>11730</v>
      </c>
    </row>
    <row r="11" spans="1:47" s="46" customFormat="1">
      <c r="A11" s="23" t="s">
        <v>236</v>
      </c>
      <c r="B11" s="56" t="s">
        <v>237</v>
      </c>
      <c r="C11" s="44">
        <v>30846</v>
      </c>
      <c r="D11" s="44">
        <v>36148</v>
      </c>
      <c r="E11" s="44">
        <v>43694</v>
      </c>
      <c r="F11" s="44">
        <v>38164</v>
      </c>
      <c r="G11" s="44">
        <v>39743</v>
      </c>
      <c r="H11" s="44">
        <v>49907</v>
      </c>
      <c r="I11" s="44">
        <v>59545</v>
      </c>
      <c r="J11" s="44">
        <v>63937</v>
      </c>
      <c r="K11" s="44">
        <v>81276</v>
      </c>
      <c r="L11" s="44">
        <v>72227</v>
      </c>
      <c r="M11" s="44">
        <v>81852</v>
      </c>
      <c r="N11" s="44">
        <v>86658</v>
      </c>
      <c r="O11" s="44">
        <v>99041</v>
      </c>
      <c r="P11" s="44">
        <v>89312</v>
      </c>
      <c r="Q11" s="44">
        <v>92120</v>
      </c>
      <c r="R11" s="44">
        <v>114506</v>
      </c>
      <c r="S11" s="44">
        <v>125612</v>
      </c>
      <c r="T11" s="44">
        <v>118597</v>
      </c>
      <c r="U11" s="44">
        <v>123423</v>
      </c>
      <c r="V11" s="44">
        <v>126388</v>
      </c>
      <c r="W11" s="44">
        <v>142767</v>
      </c>
      <c r="X11" s="44">
        <v>134889</v>
      </c>
      <c r="Y11" s="44">
        <v>147422</v>
      </c>
      <c r="Z11" s="44">
        <v>178493</v>
      </c>
      <c r="AA11" s="44">
        <v>175581</v>
      </c>
      <c r="AB11" s="44">
        <v>167379</v>
      </c>
      <c r="AC11" s="44">
        <v>164680</v>
      </c>
      <c r="AD11" s="44">
        <v>152214</v>
      </c>
      <c r="AE11" s="44">
        <v>161098</v>
      </c>
      <c r="AF11" s="44">
        <v>147697</v>
      </c>
      <c r="AG11" s="44">
        <v>169489</v>
      </c>
      <c r="AH11" s="44">
        <v>191238</v>
      </c>
      <c r="AI11" s="44">
        <v>198030</v>
      </c>
      <c r="AJ11" s="44">
        <v>228336</v>
      </c>
      <c r="AK11" s="44">
        <v>227861</v>
      </c>
      <c r="AL11" s="44">
        <v>230688</v>
      </c>
      <c r="AM11" s="44">
        <v>172229</v>
      </c>
      <c r="AN11" s="44">
        <v>232226</v>
      </c>
      <c r="AO11" s="44">
        <v>248834</v>
      </c>
    </row>
    <row r="12" spans="1:47" s="46" customFormat="1">
      <c r="A12" s="23" t="s">
        <v>238</v>
      </c>
      <c r="B12" s="56" t="s">
        <v>239</v>
      </c>
      <c r="C12" s="44">
        <v>28566</v>
      </c>
      <c r="D12" s="44">
        <v>20156</v>
      </c>
      <c r="E12" s="44">
        <v>37885</v>
      </c>
      <c r="F12" s="44">
        <v>35241</v>
      </c>
      <c r="G12" s="44">
        <v>24993</v>
      </c>
      <c r="H12" s="44">
        <v>29498</v>
      </c>
      <c r="I12" s="44">
        <v>52666</v>
      </c>
      <c r="J12" s="44">
        <v>46894</v>
      </c>
      <c r="K12" s="44">
        <v>40393</v>
      </c>
      <c r="L12" s="44">
        <v>34922</v>
      </c>
      <c r="M12" s="44">
        <v>39399</v>
      </c>
      <c r="N12" s="44">
        <v>28391</v>
      </c>
      <c r="O12" s="44">
        <v>27558</v>
      </c>
      <c r="P12" s="44">
        <v>28920</v>
      </c>
      <c r="Q12" s="44">
        <v>26790</v>
      </c>
      <c r="R12" s="44">
        <v>38439</v>
      </c>
      <c r="S12" s="44">
        <v>37116</v>
      </c>
      <c r="T12" s="44">
        <v>34061</v>
      </c>
      <c r="U12" s="44">
        <v>36442</v>
      </c>
      <c r="V12" s="44">
        <v>41523</v>
      </c>
      <c r="W12" s="44">
        <v>44053</v>
      </c>
      <c r="X12" s="44">
        <v>49656</v>
      </c>
      <c r="Y12" s="44">
        <v>57150</v>
      </c>
      <c r="Z12" s="44">
        <v>63554</v>
      </c>
      <c r="AA12" s="44">
        <v>50797</v>
      </c>
      <c r="AB12" s="44">
        <v>57607</v>
      </c>
      <c r="AC12" s="44">
        <v>69906</v>
      </c>
      <c r="AD12" s="44">
        <v>65382</v>
      </c>
      <c r="AE12" s="44">
        <v>52941</v>
      </c>
      <c r="AF12" s="44">
        <v>53986</v>
      </c>
      <c r="AG12" s="44">
        <v>63830</v>
      </c>
      <c r="AH12" s="44">
        <v>70658</v>
      </c>
      <c r="AI12" s="44">
        <v>70339</v>
      </c>
      <c r="AJ12" s="44">
        <v>78797</v>
      </c>
      <c r="AK12" s="44">
        <v>85164</v>
      </c>
      <c r="AL12" s="44">
        <v>96027</v>
      </c>
      <c r="AM12" s="44">
        <v>118281</v>
      </c>
      <c r="AN12" s="44">
        <v>112079</v>
      </c>
      <c r="AO12" s="44">
        <v>208919</v>
      </c>
    </row>
    <row r="13" spans="1:47" s="46" customFormat="1">
      <c r="A13" s="23" t="s">
        <v>240</v>
      </c>
      <c r="B13" s="56" t="s">
        <v>241</v>
      </c>
      <c r="C13" s="44">
        <v>8712</v>
      </c>
      <c r="D13" s="44">
        <v>17971</v>
      </c>
      <c r="E13" s="44">
        <v>12211</v>
      </c>
      <c r="F13" s="44">
        <v>9608</v>
      </c>
      <c r="G13" s="44">
        <v>24762</v>
      </c>
      <c r="H13" s="44">
        <v>23869</v>
      </c>
      <c r="I13" s="44">
        <v>29528</v>
      </c>
      <c r="J13" s="44">
        <v>42789</v>
      </c>
      <c r="K13" s="44">
        <v>26622</v>
      </c>
      <c r="L13" s="44">
        <v>51956</v>
      </c>
      <c r="M13" s="44">
        <v>47618</v>
      </c>
      <c r="N13" s="44">
        <v>49286</v>
      </c>
      <c r="O13" s="44">
        <v>46115</v>
      </c>
      <c r="P13" s="44">
        <v>34234</v>
      </c>
      <c r="Q13" s="44">
        <v>32041</v>
      </c>
      <c r="R13" s="44">
        <v>27525</v>
      </c>
      <c r="S13" s="44">
        <v>3695</v>
      </c>
      <c r="T13" s="44">
        <v>2946</v>
      </c>
      <c r="U13" s="44">
        <v>2690</v>
      </c>
      <c r="V13" s="44">
        <v>2223</v>
      </c>
      <c r="W13" s="44">
        <v>4525</v>
      </c>
      <c r="X13" s="44">
        <v>1163</v>
      </c>
      <c r="Y13" s="44">
        <v>14200</v>
      </c>
      <c r="Z13" s="44">
        <v>11000</v>
      </c>
      <c r="AA13" s="44">
        <v>8773</v>
      </c>
      <c r="AB13" s="44">
        <v>15063</v>
      </c>
      <c r="AC13" s="44">
        <v>12476</v>
      </c>
      <c r="AD13" s="44">
        <v>9730</v>
      </c>
      <c r="AE13" s="44">
        <v>4313</v>
      </c>
      <c r="AF13" s="44">
        <v>8584</v>
      </c>
      <c r="AG13" s="44">
        <v>8552</v>
      </c>
      <c r="AH13" s="44">
        <v>7702</v>
      </c>
      <c r="AI13" s="44">
        <v>4948</v>
      </c>
      <c r="AJ13" s="44">
        <v>36304</v>
      </c>
      <c r="AK13" s="44">
        <v>30269</v>
      </c>
      <c r="AL13" s="44">
        <v>22589</v>
      </c>
      <c r="AM13" s="44">
        <v>19368</v>
      </c>
      <c r="AN13" s="44">
        <v>15505</v>
      </c>
      <c r="AO13" s="44">
        <v>18257</v>
      </c>
    </row>
    <row r="14" spans="1:47" s="46" customFormat="1">
      <c r="A14" s="23" t="s">
        <v>242</v>
      </c>
      <c r="B14" s="56" t="s">
        <v>243</v>
      </c>
      <c r="C14" s="44"/>
      <c r="D14" s="44"/>
      <c r="E14" s="44"/>
      <c r="F14" s="44"/>
      <c r="G14" s="44"/>
      <c r="H14" s="44"/>
      <c r="I14" s="44"/>
      <c r="J14" s="44"/>
      <c r="K14" s="44"/>
      <c r="L14" s="44">
        <v>2136</v>
      </c>
      <c r="M14" s="44">
        <v>4359</v>
      </c>
      <c r="N14" s="44">
        <v>2733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0</v>
      </c>
      <c r="X14" s="44">
        <v>0</v>
      </c>
      <c r="Y14" s="44">
        <v>0</v>
      </c>
      <c r="Z14" s="44">
        <v>0</v>
      </c>
      <c r="AA14" s="44">
        <v>0</v>
      </c>
      <c r="AB14" s="44">
        <v>0</v>
      </c>
      <c r="AC14" s="44">
        <v>0</v>
      </c>
      <c r="AD14" s="44">
        <v>0</v>
      </c>
      <c r="AE14" s="44">
        <v>0</v>
      </c>
      <c r="AF14" s="44">
        <v>0</v>
      </c>
      <c r="AG14" s="44">
        <v>0</v>
      </c>
      <c r="AH14" s="44">
        <v>0</v>
      </c>
      <c r="AI14" s="44">
        <v>0</v>
      </c>
      <c r="AJ14" s="44">
        <v>5070</v>
      </c>
      <c r="AK14" s="44">
        <v>0</v>
      </c>
      <c r="AL14" s="44">
        <v>0</v>
      </c>
      <c r="AM14" s="44">
        <v>0</v>
      </c>
      <c r="AN14" s="44">
        <v>0</v>
      </c>
      <c r="AO14" s="44">
        <v>0</v>
      </c>
    </row>
    <row r="15" spans="1:47" s="46" customFormat="1">
      <c r="A15" s="23" t="s">
        <v>482</v>
      </c>
      <c r="B15" s="56" t="s">
        <v>244</v>
      </c>
      <c r="C15" s="44">
        <v>4957</v>
      </c>
      <c r="D15" s="44">
        <v>9026</v>
      </c>
      <c r="E15" s="44">
        <v>9567</v>
      </c>
      <c r="F15" s="44">
        <v>8125</v>
      </c>
      <c r="G15" s="44">
        <v>9136</v>
      </c>
      <c r="H15" s="44">
        <v>14158</v>
      </c>
      <c r="I15" s="44">
        <v>11983</v>
      </c>
      <c r="J15" s="44">
        <v>15683</v>
      </c>
      <c r="K15" s="44">
        <v>21146</v>
      </c>
      <c r="L15" s="44">
        <v>21943</v>
      </c>
      <c r="M15" s="44">
        <v>11975</v>
      </c>
      <c r="N15" s="44">
        <v>15110</v>
      </c>
      <c r="O15" s="44">
        <v>25210</v>
      </c>
      <c r="P15" s="44">
        <v>23516</v>
      </c>
      <c r="Q15" s="44">
        <v>21009</v>
      </c>
      <c r="R15" s="44">
        <v>17305</v>
      </c>
      <c r="S15" s="44">
        <v>24669</v>
      </c>
      <c r="T15" s="44">
        <v>25508</v>
      </c>
      <c r="U15" s="44">
        <v>20274</v>
      </c>
      <c r="V15" s="44">
        <v>22120</v>
      </c>
      <c r="W15" s="44">
        <v>32279</v>
      </c>
      <c r="X15" s="44">
        <v>32462</v>
      </c>
      <c r="Y15" s="44">
        <v>20876</v>
      </c>
      <c r="Z15" s="44">
        <v>23187</v>
      </c>
      <c r="AA15" s="44">
        <v>25173</v>
      </c>
      <c r="AB15" s="44">
        <v>20550</v>
      </c>
      <c r="AC15" s="44">
        <v>32358</v>
      </c>
      <c r="AD15" s="44">
        <v>31269</v>
      </c>
      <c r="AE15" s="44">
        <v>33434</v>
      </c>
      <c r="AF15" s="44">
        <v>25101</v>
      </c>
      <c r="AG15" s="44">
        <v>30135</v>
      </c>
      <c r="AH15" s="44">
        <v>22482</v>
      </c>
      <c r="AI15" s="44">
        <v>39720</v>
      </c>
      <c r="AJ15" s="44">
        <v>40631</v>
      </c>
      <c r="AK15" s="44">
        <v>37330</v>
      </c>
      <c r="AL15" s="44">
        <v>27887</v>
      </c>
      <c r="AM15" s="44">
        <v>42721</v>
      </c>
      <c r="AN15" s="44">
        <v>46914</v>
      </c>
      <c r="AO15" s="44">
        <v>76784</v>
      </c>
    </row>
    <row r="16" spans="1:47" s="55" customFormat="1">
      <c r="A16" s="27" t="s">
        <v>245</v>
      </c>
      <c r="B16" s="57" t="s">
        <v>246</v>
      </c>
      <c r="C16" s="39">
        <v>429000</v>
      </c>
      <c r="D16" s="39">
        <v>331478</v>
      </c>
      <c r="E16" s="39">
        <v>320194</v>
      </c>
      <c r="F16" s="39">
        <v>433020</v>
      </c>
      <c r="G16" s="39">
        <v>1338448</v>
      </c>
      <c r="H16" s="39">
        <v>1257358</v>
      </c>
      <c r="I16" s="39">
        <v>857416</v>
      </c>
      <c r="J16" s="39">
        <v>870789</v>
      </c>
      <c r="K16" s="39">
        <v>819715</v>
      </c>
      <c r="L16" s="39">
        <v>583625</v>
      </c>
      <c r="M16" s="39">
        <v>517904</v>
      </c>
      <c r="N16" s="39">
        <v>421693</v>
      </c>
      <c r="O16" s="39">
        <v>862378</v>
      </c>
      <c r="P16" s="39">
        <v>715139</v>
      </c>
      <c r="Q16" s="39">
        <v>816330</v>
      </c>
      <c r="R16" s="39">
        <v>753215</v>
      </c>
      <c r="S16" s="39">
        <v>1119099</v>
      </c>
      <c r="T16" s="39">
        <v>870165</v>
      </c>
      <c r="U16" s="39">
        <v>786217</v>
      </c>
      <c r="V16" s="39">
        <v>792640</v>
      </c>
      <c r="W16" s="39">
        <v>813699.48762000003</v>
      </c>
      <c r="X16" s="39">
        <v>755464</v>
      </c>
      <c r="Y16" s="39">
        <v>971934</v>
      </c>
      <c r="Z16" s="39">
        <v>998190</v>
      </c>
      <c r="AA16" s="39">
        <v>1002007</v>
      </c>
      <c r="AB16" s="39">
        <v>905494</v>
      </c>
      <c r="AC16" s="39">
        <v>875255</v>
      </c>
      <c r="AD16" s="39">
        <v>835574</v>
      </c>
      <c r="AE16" s="39">
        <v>902077</v>
      </c>
      <c r="AF16" s="39">
        <v>1430381</v>
      </c>
      <c r="AG16" s="39">
        <v>1194092</v>
      </c>
      <c r="AH16" s="39">
        <v>1456330</v>
      </c>
      <c r="AI16" s="39">
        <v>1303166</v>
      </c>
      <c r="AJ16" s="39">
        <v>1005332</v>
      </c>
      <c r="AK16" s="39">
        <v>904569</v>
      </c>
      <c r="AL16" s="39">
        <v>984773</v>
      </c>
      <c r="AM16" s="39">
        <v>1203713</v>
      </c>
      <c r="AN16" s="39">
        <v>968980</v>
      </c>
      <c r="AO16" s="39">
        <v>1217127</v>
      </c>
    </row>
    <row r="17" spans="1:41" s="46" customFormat="1"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</row>
    <row r="18" spans="1:41" s="55" customFormat="1">
      <c r="A18" s="21" t="s">
        <v>247</v>
      </c>
      <c r="B18" s="56" t="s">
        <v>248</v>
      </c>
      <c r="C18" s="42">
        <v>999462</v>
      </c>
      <c r="D18" s="42">
        <v>1008755</v>
      </c>
      <c r="E18" s="42">
        <v>1018814</v>
      </c>
      <c r="F18" s="42">
        <v>1044280</v>
      </c>
      <c r="G18" s="42">
        <v>1077107</v>
      </c>
      <c r="H18" s="42">
        <v>1092427</v>
      </c>
      <c r="I18" s="42">
        <v>1547763</v>
      </c>
      <c r="J18" s="42">
        <v>1602155</v>
      </c>
      <c r="K18" s="42">
        <v>1705917</v>
      </c>
      <c r="L18" s="42">
        <v>2464928</v>
      </c>
      <c r="M18" s="42">
        <v>2380364</v>
      </c>
      <c r="N18" s="42">
        <v>2514814</v>
      </c>
      <c r="O18" s="42">
        <v>2665682</v>
      </c>
      <c r="P18" s="42">
        <v>2714247</v>
      </c>
      <c r="Q18" s="42">
        <v>2720956</v>
      </c>
      <c r="R18" s="42">
        <v>2736830</v>
      </c>
      <c r="S18" s="42">
        <v>2813656</v>
      </c>
      <c r="T18" s="42">
        <v>2808894</v>
      </c>
      <c r="U18" s="42">
        <v>2858594</v>
      </c>
      <c r="V18" s="42">
        <v>2918280</v>
      </c>
      <c r="W18" s="42">
        <v>2999709</v>
      </c>
      <c r="X18" s="42">
        <v>2969415</v>
      </c>
      <c r="Y18" s="42">
        <v>2988512</v>
      </c>
      <c r="Z18" s="42">
        <v>2996068</v>
      </c>
      <c r="AA18" s="42">
        <v>3128946</v>
      </c>
      <c r="AB18" s="42">
        <v>3131475</v>
      </c>
      <c r="AC18" s="42">
        <v>3141276</v>
      </c>
      <c r="AD18" s="42">
        <v>3145426</v>
      </c>
      <c r="AE18" s="42">
        <v>3215389</v>
      </c>
      <c r="AF18" s="42">
        <v>3160521</v>
      </c>
      <c r="AG18" s="42">
        <v>3137230</v>
      </c>
      <c r="AH18" s="42">
        <v>3198060</v>
      </c>
      <c r="AI18" s="42">
        <v>3374804</v>
      </c>
      <c r="AJ18" s="42">
        <v>3353830</v>
      </c>
      <c r="AK18" s="42">
        <v>3338812</v>
      </c>
      <c r="AL18" s="42">
        <v>3344017</v>
      </c>
      <c r="AM18" s="42">
        <v>3505986</v>
      </c>
      <c r="AN18" s="42">
        <v>3511705</v>
      </c>
      <c r="AO18" s="42">
        <v>3551848</v>
      </c>
    </row>
    <row r="19" spans="1:41" s="46" customFormat="1">
      <c r="A19" s="23" t="s">
        <v>228</v>
      </c>
      <c r="B19" s="56" t="s">
        <v>229</v>
      </c>
      <c r="C19" s="44">
        <v>10415</v>
      </c>
      <c r="D19" s="44">
        <v>10541</v>
      </c>
      <c r="E19" s="44">
        <v>7372</v>
      </c>
      <c r="F19" s="44">
        <v>7544</v>
      </c>
      <c r="G19" s="44">
        <v>13285</v>
      </c>
      <c r="H19" s="44">
        <v>13258</v>
      </c>
      <c r="I19" s="44">
        <v>12971</v>
      </c>
      <c r="J19" s="44">
        <v>12797</v>
      </c>
      <c r="K19" s="44">
        <v>12361</v>
      </c>
      <c r="L19" s="44">
        <v>11555</v>
      </c>
      <c r="M19" s="44">
        <v>11766</v>
      </c>
      <c r="N19" s="44">
        <v>1357</v>
      </c>
      <c r="O19" s="44">
        <v>1366</v>
      </c>
      <c r="P19" s="44">
        <v>1375</v>
      </c>
      <c r="Q19" s="44">
        <v>1379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44">
        <v>0</v>
      </c>
      <c r="Y19" s="44">
        <v>0</v>
      </c>
      <c r="Z19" s="44">
        <v>0</v>
      </c>
      <c r="AA19" s="44">
        <v>0</v>
      </c>
      <c r="AB19" s="44">
        <v>0</v>
      </c>
      <c r="AC19" s="44">
        <v>0</v>
      </c>
      <c r="AD19" s="44">
        <v>0</v>
      </c>
      <c r="AE19" s="44">
        <v>0</v>
      </c>
      <c r="AF19" s="44">
        <v>1053</v>
      </c>
      <c r="AG19" s="44">
        <v>480</v>
      </c>
      <c r="AH19" s="44">
        <v>486</v>
      </c>
      <c r="AI19" s="44">
        <v>485</v>
      </c>
      <c r="AJ19" s="44">
        <v>479</v>
      </c>
      <c r="AK19" s="44">
        <v>177017</v>
      </c>
      <c r="AL19" s="44">
        <v>482</v>
      </c>
      <c r="AM19" s="44">
        <v>480</v>
      </c>
      <c r="AN19" s="44">
        <v>0</v>
      </c>
      <c r="AO19" s="44">
        <v>0</v>
      </c>
    </row>
    <row r="20" spans="1:41" s="46" customFormat="1">
      <c r="A20" s="23" t="s">
        <v>249</v>
      </c>
      <c r="B20" s="56" t="s">
        <v>239</v>
      </c>
      <c r="C20" s="44">
        <v>11694</v>
      </c>
      <c r="D20" s="44">
        <v>14084</v>
      </c>
      <c r="E20" s="44">
        <v>4838</v>
      </c>
      <c r="F20" s="44">
        <v>4838</v>
      </c>
      <c r="G20" s="44">
        <v>17282</v>
      </c>
      <c r="H20" s="44">
        <v>15697</v>
      </c>
      <c r="I20" s="44">
        <v>10012</v>
      </c>
      <c r="J20" s="44">
        <v>12889</v>
      </c>
      <c r="K20" s="44">
        <v>15551</v>
      </c>
      <c r="L20" s="44">
        <v>22645</v>
      </c>
      <c r="M20" s="44">
        <v>42263</v>
      </c>
      <c r="N20" s="44">
        <v>74542</v>
      </c>
      <c r="O20" s="44">
        <v>73120</v>
      </c>
      <c r="P20" s="44">
        <v>72084</v>
      </c>
      <c r="Q20" s="44">
        <v>79732</v>
      </c>
      <c r="R20" s="44">
        <v>90288</v>
      </c>
      <c r="S20" s="44">
        <v>97233</v>
      </c>
      <c r="T20" s="44">
        <v>110923</v>
      </c>
      <c r="U20" s="44">
        <v>117802</v>
      </c>
      <c r="V20" s="44">
        <v>137658</v>
      </c>
      <c r="W20" s="44">
        <v>135289</v>
      </c>
      <c r="X20" s="44">
        <v>141523</v>
      </c>
      <c r="Y20" s="44">
        <v>141297</v>
      </c>
      <c r="Z20" s="44">
        <v>138584</v>
      </c>
      <c r="AA20" s="44">
        <v>149534</v>
      </c>
      <c r="AB20" s="44">
        <v>154871</v>
      </c>
      <c r="AC20" s="44">
        <v>163315</v>
      </c>
      <c r="AD20" s="44">
        <v>165685</v>
      </c>
      <c r="AE20" s="44">
        <v>227162</v>
      </c>
      <c r="AF20" s="44">
        <v>220476</v>
      </c>
      <c r="AG20" s="44">
        <v>233590</v>
      </c>
      <c r="AH20" s="44">
        <v>287767</v>
      </c>
      <c r="AI20" s="44">
        <v>314543</v>
      </c>
      <c r="AJ20" s="44">
        <v>344325</v>
      </c>
      <c r="AK20" s="44">
        <v>409513</v>
      </c>
      <c r="AL20" s="44">
        <v>434313</v>
      </c>
      <c r="AM20" s="44">
        <v>470142</v>
      </c>
      <c r="AN20" s="44">
        <v>510704</v>
      </c>
      <c r="AO20" s="44">
        <v>475869</v>
      </c>
    </row>
    <row r="21" spans="1:41" s="46" customFormat="1">
      <c r="A21" s="23" t="s">
        <v>250</v>
      </c>
      <c r="B21" s="56" t="s">
        <v>251</v>
      </c>
      <c r="C21" s="44">
        <v>13925</v>
      </c>
      <c r="D21" s="44">
        <v>16272</v>
      </c>
      <c r="E21" s="44">
        <v>19760</v>
      </c>
      <c r="F21" s="44">
        <v>23709</v>
      </c>
      <c r="G21" s="44">
        <v>26566</v>
      </c>
      <c r="H21" s="44">
        <v>30899</v>
      </c>
      <c r="I21" s="44">
        <v>33328</v>
      </c>
      <c r="J21" s="44">
        <v>32368</v>
      </c>
      <c r="K21" s="44">
        <v>30903</v>
      </c>
      <c r="L21" s="44">
        <v>32644</v>
      </c>
      <c r="M21" s="44">
        <v>31485</v>
      </c>
      <c r="N21" s="44">
        <v>32874</v>
      </c>
      <c r="O21" s="44">
        <v>33434</v>
      </c>
      <c r="P21" s="44">
        <v>33422</v>
      </c>
      <c r="Q21" s="44">
        <v>33581</v>
      </c>
      <c r="R21" s="44">
        <v>33143</v>
      </c>
      <c r="S21" s="44">
        <v>38000</v>
      </c>
      <c r="T21" s="44">
        <v>39161</v>
      </c>
      <c r="U21" s="44">
        <v>39736</v>
      </c>
      <c r="V21" s="44">
        <v>40213</v>
      </c>
      <c r="W21" s="44">
        <v>41171</v>
      </c>
      <c r="X21" s="44">
        <v>41893</v>
      </c>
      <c r="Y21" s="44">
        <v>43279</v>
      </c>
      <c r="Z21" s="44">
        <v>44398</v>
      </c>
      <c r="AA21" s="44">
        <v>45912</v>
      </c>
      <c r="AB21" s="44">
        <v>41786</v>
      </c>
      <c r="AC21" s="44">
        <v>41346</v>
      </c>
      <c r="AD21" s="44">
        <v>41555</v>
      </c>
      <c r="AE21" s="44">
        <v>42941</v>
      </c>
      <c r="AF21" s="44">
        <v>46705</v>
      </c>
      <c r="AG21" s="44">
        <v>46577</v>
      </c>
      <c r="AH21" s="44">
        <v>50130</v>
      </c>
      <c r="AI21" s="44">
        <v>49781</v>
      </c>
      <c r="AJ21" s="44">
        <v>54612</v>
      </c>
      <c r="AK21" s="44">
        <v>57164</v>
      </c>
      <c r="AL21" s="44">
        <v>54780</v>
      </c>
      <c r="AM21" s="44">
        <v>53656</v>
      </c>
      <c r="AN21" s="44">
        <v>55628</v>
      </c>
      <c r="AO21" s="44">
        <v>60128</v>
      </c>
    </row>
    <row r="22" spans="1:41" s="46" customFormat="1">
      <c r="A22" s="23" t="s">
        <v>252</v>
      </c>
      <c r="B22" s="56" t="s">
        <v>253</v>
      </c>
      <c r="C22" s="44"/>
      <c r="D22" s="44"/>
      <c r="E22" s="44"/>
      <c r="F22" s="44"/>
      <c r="G22" s="44"/>
      <c r="H22" s="44"/>
      <c r="I22" s="44"/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23351</v>
      </c>
      <c r="Q22" s="44">
        <v>23351</v>
      </c>
      <c r="R22" s="44">
        <v>23351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  <c r="X22" s="44">
        <v>0</v>
      </c>
      <c r="Y22" s="44">
        <v>0</v>
      </c>
      <c r="Z22" s="44">
        <v>0</v>
      </c>
      <c r="AA22" s="44">
        <v>0</v>
      </c>
      <c r="AB22" s="44">
        <v>0</v>
      </c>
      <c r="AC22" s="44">
        <v>0</v>
      </c>
      <c r="AD22" s="44">
        <v>0</v>
      </c>
      <c r="AE22" s="44">
        <v>0</v>
      </c>
      <c r="AF22" s="44">
        <v>0</v>
      </c>
      <c r="AG22" s="44">
        <v>0</v>
      </c>
      <c r="AH22" s="44">
        <v>0</v>
      </c>
      <c r="AI22" s="44">
        <v>0</v>
      </c>
      <c r="AJ22" s="44">
        <v>0</v>
      </c>
      <c r="AK22" s="44">
        <v>0</v>
      </c>
      <c r="AL22" s="44">
        <v>0</v>
      </c>
      <c r="AM22" s="44">
        <v>3081</v>
      </c>
      <c r="AN22" s="44">
        <v>2496</v>
      </c>
      <c r="AO22" s="44">
        <v>5827</v>
      </c>
    </row>
    <row r="23" spans="1:41" s="46" customFormat="1">
      <c r="A23" s="23" t="s">
        <v>483</v>
      </c>
      <c r="B23" s="56" t="s">
        <v>244</v>
      </c>
      <c r="C23" s="44">
        <v>3447</v>
      </c>
      <c r="D23" s="44">
        <v>5266</v>
      </c>
      <c r="E23" s="44">
        <v>5266</v>
      </c>
      <c r="F23" s="44">
        <v>5248</v>
      </c>
      <c r="G23" s="44">
        <v>4218</v>
      </c>
      <c r="H23" s="44">
        <v>3514</v>
      </c>
      <c r="I23" s="44">
        <v>1745</v>
      </c>
      <c r="J23" s="44">
        <v>3760</v>
      </c>
      <c r="K23" s="44">
        <v>4561</v>
      </c>
      <c r="L23" s="44">
        <v>5042</v>
      </c>
      <c r="M23" s="44">
        <v>4476</v>
      </c>
      <c r="N23" s="44">
        <v>4877</v>
      </c>
      <c r="O23" s="44">
        <v>4464</v>
      </c>
      <c r="P23" s="44">
        <v>4058</v>
      </c>
      <c r="Q23" s="44">
        <v>16698</v>
      </c>
      <c r="R23" s="44">
        <v>13560</v>
      </c>
      <c r="S23" s="44">
        <v>9548</v>
      </c>
      <c r="T23" s="44">
        <v>7520</v>
      </c>
      <c r="U23" s="44">
        <v>6814</v>
      </c>
      <c r="V23" s="44">
        <v>10083</v>
      </c>
      <c r="W23" s="44">
        <v>19992</v>
      </c>
      <c r="X23" s="44">
        <v>19277</v>
      </c>
      <c r="Y23" s="44">
        <v>20437</v>
      </c>
      <c r="Z23" s="44">
        <v>18292</v>
      </c>
      <c r="AA23" s="44">
        <v>18604</v>
      </c>
      <c r="AB23" s="44">
        <v>9819</v>
      </c>
      <c r="AC23" s="44">
        <v>14799</v>
      </c>
      <c r="AD23" s="44">
        <v>12898</v>
      </c>
      <c r="AE23" s="44">
        <v>12374</v>
      </c>
      <c r="AF23" s="44">
        <v>11748</v>
      </c>
      <c r="AG23" s="44">
        <v>11897</v>
      </c>
      <c r="AH23" s="44">
        <v>11978</v>
      </c>
      <c r="AI23" s="44">
        <v>7056</v>
      </c>
      <c r="AJ23" s="44">
        <v>5813</v>
      </c>
      <c r="AK23" s="44">
        <v>5813</v>
      </c>
      <c r="AL23" s="44">
        <v>3614</v>
      </c>
      <c r="AM23" s="44">
        <v>27765</v>
      </c>
      <c r="AN23" s="44">
        <v>25738</v>
      </c>
      <c r="AO23" s="44">
        <v>24294</v>
      </c>
    </row>
    <row r="24" spans="1:41" s="46" customFormat="1">
      <c r="A24" s="23" t="s">
        <v>254</v>
      </c>
      <c r="B24" s="56" t="s">
        <v>255</v>
      </c>
      <c r="C24" s="44" t="s">
        <v>162</v>
      </c>
      <c r="D24" s="44">
        <v>0</v>
      </c>
      <c r="E24" s="44">
        <v>0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44">
        <v>0</v>
      </c>
      <c r="AA24" s="44">
        <v>0</v>
      </c>
      <c r="AB24" s="44">
        <v>0</v>
      </c>
      <c r="AC24" s="44">
        <v>0</v>
      </c>
      <c r="AD24" s="44">
        <v>0</v>
      </c>
      <c r="AE24" s="44">
        <v>0</v>
      </c>
      <c r="AF24" s="44">
        <v>0</v>
      </c>
      <c r="AG24" s="44">
        <v>0</v>
      </c>
      <c r="AH24" s="44">
        <v>0</v>
      </c>
      <c r="AI24" s="44">
        <v>0</v>
      </c>
      <c r="AJ24" s="44">
        <v>13455</v>
      </c>
      <c r="AK24" s="44">
        <v>0</v>
      </c>
      <c r="AL24" s="44">
        <v>0</v>
      </c>
      <c r="AM24" s="44">
        <v>0</v>
      </c>
      <c r="AN24" s="44">
        <v>0</v>
      </c>
      <c r="AO24" s="44">
        <v>0</v>
      </c>
    </row>
    <row r="25" spans="1:41" s="46" customFormat="1">
      <c r="A25" s="23" t="s">
        <v>256</v>
      </c>
      <c r="B25" s="56" t="s">
        <v>257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>
        <v>836405</v>
      </c>
      <c r="X25" s="44">
        <v>0</v>
      </c>
      <c r="Y25" s="44">
        <v>800136</v>
      </c>
      <c r="Z25" s="44">
        <v>800162</v>
      </c>
      <c r="AA25" s="44">
        <v>843690</v>
      </c>
      <c r="AB25" s="44">
        <v>850600</v>
      </c>
      <c r="AC25" s="44">
        <v>823079</v>
      </c>
      <c r="AD25" s="44">
        <v>796389</v>
      </c>
      <c r="AE25" s="44">
        <v>795075</v>
      </c>
      <c r="AF25" s="44">
        <v>739733</v>
      </c>
      <c r="AG25" s="44">
        <v>710044</v>
      </c>
      <c r="AH25" s="44">
        <v>688243</v>
      </c>
      <c r="AI25" s="44">
        <v>808522</v>
      </c>
      <c r="AJ25" s="44">
        <v>772075</v>
      </c>
      <c r="AK25" s="44">
        <v>741406</v>
      </c>
      <c r="AL25" s="44">
        <v>735773</v>
      </c>
      <c r="AM25" s="44">
        <v>768262</v>
      </c>
      <c r="AN25" s="44">
        <v>749466</v>
      </c>
      <c r="AO25" s="44">
        <v>749247</v>
      </c>
    </row>
    <row r="26" spans="1:41" s="46" customFormat="1">
      <c r="A26" s="23" t="s">
        <v>258</v>
      </c>
      <c r="B26" s="56" t="s">
        <v>259</v>
      </c>
      <c r="C26" s="44">
        <v>650975</v>
      </c>
      <c r="D26" s="44">
        <v>653726</v>
      </c>
      <c r="E26" s="44">
        <v>673193</v>
      </c>
      <c r="F26" s="44">
        <v>698067</v>
      </c>
      <c r="G26" s="44">
        <v>699642</v>
      </c>
      <c r="H26" s="44">
        <v>712452</v>
      </c>
      <c r="I26" s="44">
        <v>771874</v>
      </c>
      <c r="J26" s="44">
        <v>824601</v>
      </c>
      <c r="K26" s="44">
        <v>928225</v>
      </c>
      <c r="L26" s="44">
        <v>959206</v>
      </c>
      <c r="M26" s="44">
        <v>1009401</v>
      </c>
      <c r="N26" s="44">
        <v>1080421</v>
      </c>
      <c r="O26" s="44">
        <v>1163578</v>
      </c>
      <c r="P26" s="44">
        <v>1174109</v>
      </c>
      <c r="Q26" s="44">
        <v>1164386</v>
      </c>
      <c r="R26" s="44">
        <v>1180633</v>
      </c>
      <c r="S26" s="44">
        <v>1195664</v>
      </c>
      <c r="T26" s="44">
        <v>1180618</v>
      </c>
      <c r="U26" s="44">
        <v>1190519</v>
      </c>
      <c r="V26" s="44">
        <v>1197704</v>
      </c>
      <c r="W26" s="44">
        <v>1225502</v>
      </c>
      <c r="X26" s="44">
        <v>1226344</v>
      </c>
      <c r="Y26" s="44">
        <v>1233659</v>
      </c>
      <c r="Z26" s="44">
        <v>1248177</v>
      </c>
      <c r="AA26" s="44">
        <v>1332335</v>
      </c>
      <c r="AB26" s="44">
        <v>1293386</v>
      </c>
      <c r="AC26" s="44">
        <v>1326858</v>
      </c>
      <c r="AD26" s="44">
        <v>1363031</v>
      </c>
      <c r="AE26" s="44">
        <v>1378694</v>
      </c>
      <c r="AF26" s="44">
        <v>1378986</v>
      </c>
      <c r="AG26" s="44">
        <v>1352974</v>
      </c>
      <c r="AH26" s="44">
        <v>1384537</v>
      </c>
      <c r="AI26" s="44">
        <v>1380441</v>
      </c>
      <c r="AJ26" s="44">
        <v>1360594</v>
      </c>
      <c r="AK26" s="44">
        <v>1331675</v>
      </c>
      <c r="AL26" s="44">
        <v>1303219</v>
      </c>
      <c r="AM26" s="44">
        <v>1368758</v>
      </c>
      <c r="AN26" s="44">
        <v>1367656</v>
      </c>
      <c r="AO26" s="44">
        <v>1438288</v>
      </c>
    </row>
    <row r="27" spans="1:41" s="46" customFormat="1">
      <c r="A27" s="23" t="s">
        <v>260</v>
      </c>
      <c r="B27" s="56" t="s">
        <v>261</v>
      </c>
      <c r="C27" s="44">
        <v>309006</v>
      </c>
      <c r="D27" s="44">
        <v>308866</v>
      </c>
      <c r="E27" s="44">
        <v>308385</v>
      </c>
      <c r="F27" s="44">
        <v>304874</v>
      </c>
      <c r="G27" s="44">
        <v>316114</v>
      </c>
      <c r="H27" s="44">
        <v>316607</v>
      </c>
      <c r="I27" s="44">
        <v>717833</v>
      </c>
      <c r="J27" s="44">
        <v>715740</v>
      </c>
      <c r="K27" s="44">
        <v>714316</v>
      </c>
      <c r="L27" s="44">
        <v>1433836</v>
      </c>
      <c r="M27" s="44">
        <v>1280973</v>
      </c>
      <c r="N27" s="44">
        <v>1320743</v>
      </c>
      <c r="O27" s="44">
        <v>1389720</v>
      </c>
      <c r="P27" s="44">
        <v>1405848</v>
      </c>
      <c r="Q27" s="44">
        <v>1401829</v>
      </c>
      <c r="R27" s="44">
        <v>1395855</v>
      </c>
      <c r="S27" s="44">
        <v>1473211</v>
      </c>
      <c r="T27" s="44">
        <v>1470672</v>
      </c>
      <c r="U27" s="44">
        <v>1503723</v>
      </c>
      <c r="V27" s="44">
        <v>1532622</v>
      </c>
      <c r="W27" s="44">
        <v>741350</v>
      </c>
      <c r="X27" s="44">
        <v>1540378</v>
      </c>
      <c r="Y27" s="44">
        <v>749704</v>
      </c>
      <c r="Z27" s="44">
        <v>746455</v>
      </c>
      <c r="AA27" s="44">
        <v>738871</v>
      </c>
      <c r="AB27" s="44">
        <v>781013</v>
      </c>
      <c r="AC27" s="44">
        <v>771879</v>
      </c>
      <c r="AD27" s="44">
        <v>765868</v>
      </c>
      <c r="AE27" s="44">
        <v>759143</v>
      </c>
      <c r="AF27" s="44">
        <v>761820</v>
      </c>
      <c r="AG27" s="44">
        <v>781668</v>
      </c>
      <c r="AH27" s="44">
        <v>774919</v>
      </c>
      <c r="AI27" s="44">
        <v>813976</v>
      </c>
      <c r="AJ27" s="44">
        <v>802477</v>
      </c>
      <c r="AK27" s="44">
        <v>792756</v>
      </c>
      <c r="AL27" s="44">
        <v>811836</v>
      </c>
      <c r="AM27" s="44">
        <v>813842</v>
      </c>
      <c r="AN27" s="44">
        <v>800017</v>
      </c>
      <c r="AO27" s="44">
        <v>798195</v>
      </c>
    </row>
    <row r="28" spans="1:41" s="55" customFormat="1">
      <c r="A28" s="27" t="s">
        <v>262</v>
      </c>
      <c r="B28" s="27" t="s">
        <v>263</v>
      </c>
      <c r="C28" s="39">
        <v>999462</v>
      </c>
      <c r="D28" s="39">
        <v>1008755</v>
      </c>
      <c r="E28" s="39">
        <v>1018814</v>
      </c>
      <c r="F28" s="39">
        <v>1044280</v>
      </c>
      <c r="G28" s="39">
        <v>1077107</v>
      </c>
      <c r="H28" s="39">
        <v>1092427</v>
      </c>
      <c r="I28" s="39">
        <v>1547763</v>
      </c>
      <c r="J28" s="39">
        <v>1602155</v>
      </c>
      <c r="K28" s="39">
        <v>1705917</v>
      </c>
      <c r="L28" s="39">
        <v>2464928</v>
      </c>
      <c r="M28" s="39">
        <v>2380364</v>
      </c>
      <c r="N28" s="39">
        <v>2514814</v>
      </c>
      <c r="O28" s="39">
        <v>2665682</v>
      </c>
      <c r="P28" s="39">
        <v>2714247</v>
      </c>
      <c r="Q28" s="39">
        <v>2720956</v>
      </c>
      <c r="R28" s="39">
        <v>2736830</v>
      </c>
      <c r="S28" s="39">
        <v>2813656</v>
      </c>
      <c r="T28" s="39">
        <v>2808894</v>
      </c>
      <c r="U28" s="39">
        <v>2858594</v>
      </c>
      <c r="V28" s="39">
        <v>2918280</v>
      </c>
      <c r="W28" s="39">
        <v>2999709</v>
      </c>
      <c r="X28" s="39">
        <v>2969415</v>
      </c>
      <c r="Y28" s="39">
        <v>2988512</v>
      </c>
      <c r="Z28" s="39">
        <v>2996068</v>
      </c>
      <c r="AA28" s="39">
        <v>3128946</v>
      </c>
      <c r="AB28" s="39">
        <v>3131475</v>
      </c>
      <c r="AC28" s="39">
        <v>3141276</v>
      </c>
      <c r="AD28" s="39">
        <v>3145426</v>
      </c>
      <c r="AE28" s="39">
        <v>3215389</v>
      </c>
      <c r="AF28" s="39">
        <v>3160521</v>
      </c>
      <c r="AG28" s="39">
        <v>3137230</v>
      </c>
      <c r="AH28" s="39">
        <v>3198060</v>
      </c>
      <c r="AI28" s="39">
        <v>3374804</v>
      </c>
      <c r="AJ28" s="39">
        <v>3353830</v>
      </c>
      <c r="AK28" s="39">
        <v>3338812</v>
      </c>
      <c r="AL28" s="39">
        <v>3344017</v>
      </c>
      <c r="AM28" s="39">
        <v>3505986</v>
      </c>
      <c r="AN28" s="39">
        <v>3511705</v>
      </c>
      <c r="AO28" s="39">
        <v>3551848</v>
      </c>
    </row>
    <row r="29" spans="1:41" s="55" customFormat="1"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</row>
    <row r="30" spans="1:41" s="55" customFormat="1">
      <c r="A30" s="58" t="s">
        <v>264</v>
      </c>
      <c r="B30" s="59" t="s">
        <v>265</v>
      </c>
      <c r="C30" s="60">
        <v>1428462</v>
      </c>
      <c r="D30" s="60">
        <v>1340233</v>
      </c>
      <c r="E30" s="61">
        <v>1339008</v>
      </c>
      <c r="F30" s="60">
        <v>1477300</v>
      </c>
      <c r="G30" s="60">
        <v>2415555</v>
      </c>
      <c r="H30" s="61">
        <v>2349785</v>
      </c>
      <c r="I30" s="60">
        <v>2405179</v>
      </c>
      <c r="J30" s="60">
        <v>2472944</v>
      </c>
      <c r="K30" s="60">
        <v>2525632</v>
      </c>
      <c r="L30" s="60">
        <v>3048553</v>
      </c>
      <c r="M30" s="60">
        <v>2898268</v>
      </c>
      <c r="N30" s="60">
        <v>2936507</v>
      </c>
      <c r="O30" s="60">
        <v>3528060</v>
      </c>
      <c r="P30" s="60">
        <v>3429386</v>
      </c>
      <c r="Q30" s="60">
        <v>3537286</v>
      </c>
      <c r="R30" s="60">
        <v>3490045</v>
      </c>
      <c r="S30" s="60">
        <v>3932755</v>
      </c>
      <c r="T30" s="60">
        <v>3679059</v>
      </c>
      <c r="U30" s="60">
        <v>3644811</v>
      </c>
      <c r="V30" s="60">
        <v>3710920</v>
      </c>
      <c r="W30" s="60">
        <v>3813408.4876199998</v>
      </c>
      <c r="X30" s="60">
        <v>3724879</v>
      </c>
      <c r="Y30" s="60">
        <v>3960446</v>
      </c>
      <c r="Z30" s="60">
        <v>3994258</v>
      </c>
      <c r="AA30" s="60">
        <v>4130953</v>
      </c>
      <c r="AB30" s="60">
        <v>4036969</v>
      </c>
      <c r="AC30" s="60">
        <f>AC4</f>
        <v>4016531</v>
      </c>
      <c r="AD30" s="60">
        <v>3981000</v>
      </c>
      <c r="AE30" s="60">
        <v>4117466</v>
      </c>
      <c r="AF30" s="60">
        <v>4590902</v>
      </c>
      <c r="AG30" s="60">
        <v>4331322</v>
      </c>
      <c r="AH30" s="60">
        <v>4654390</v>
      </c>
      <c r="AI30" s="60">
        <f>AI28+AI16</f>
        <v>4677970</v>
      </c>
      <c r="AJ30" s="60">
        <f>AJ28+AJ16</f>
        <v>4359162</v>
      </c>
      <c r="AK30" s="60">
        <f>AK28+AK16</f>
        <v>4243381</v>
      </c>
      <c r="AL30" s="60">
        <v>4328790</v>
      </c>
      <c r="AM30" s="60">
        <v>4709699</v>
      </c>
      <c r="AN30" s="60">
        <v>4480685</v>
      </c>
      <c r="AO30" s="60">
        <v>4768975</v>
      </c>
    </row>
    <row r="31" spans="1:41" s="46" customFormat="1">
      <c r="A31" s="46" t="s">
        <v>266</v>
      </c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</row>
    <row r="32" spans="1:41" s="55" customFormat="1">
      <c r="A32" s="54" t="s">
        <v>267</v>
      </c>
      <c r="B32" s="57" t="s">
        <v>268</v>
      </c>
      <c r="C32" s="39">
        <v>888142</v>
      </c>
      <c r="D32" s="39">
        <v>819909</v>
      </c>
      <c r="E32" s="39">
        <v>811788</v>
      </c>
      <c r="F32" s="39">
        <v>802395</v>
      </c>
      <c r="G32" s="39">
        <v>798361</v>
      </c>
      <c r="H32" s="39">
        <v>724615</v>
      </c>
      <c r="I32" s="39">
        <v>772857</v>
      </c>
      <c r="J32" s="39">
        <v>810031</v>
      </c>
      <c r="K32" s="39">
        <v>808672</v>
      </c>
      <c r="L32" s="39">
        <v>1285645</v>
      </c>
      <c r="M32" s="39">
        <v>1133359</v>
      </c>
      <c r="N32" s="39">
        <v>1181388</v>
      </c>
      <c r="O32" s="39">
        <v>1741431</v>
      </c>
      <c r="P32" s="39">
        <v>1694124</v>
      </c>
      <c r="Q32" s="39">
        <v>1986336</v>
      </c>
      <c r="R32" s="39">
        <v>2041971</v>
      </c>
      <c r="S32" s="39">
        <v>2094296</v>
      </c>
      <c r="T32" s="39">
        <v>2000123</v>
      </c>
      <c r="U32" s="39">
        <v>2062437</v>
      </c>
      <c r="V32" s="39">
        <v>2163782</v>
      </c>
      <c r="W32" s="39">
        <v>2240688.4876199998</v>
      </c>
      <c r="X32" s="39">
        <v>2190834</v>
      </c>
      <c r="Y32" s="39">
        <v>2475192</v>
      </c>
      <c r="Z32" s="39">
        <v>2537264</v>
      </c>
      <c r="AA32" s="39">
        <v>2645765</v>
      </c>
      <c r="AB32" s="39">
        <v>2609099</v>
      </c>
      <c r="AC32" s="39">
        <v>2649303</v>
      </c>
      <c r="AD32" s="39">
        <v>2649530</v>
      </c>
      <c r="AE32" s="39">
        <v>2723786</v>
      </c>
      <c r="AF32" s="39">
        <v>3280461</v>
      </c>
      <c r="AG32" s="39">
        <v>3080413</v>
      </c>
      <c r="AH32" s="39">
        <v>3011997</v>
      </c>
      <c r="AI32" s="39">
        <v>3131944</v>
      </c>
      <c r="AJ32" s="39">
        <v>2840081</v>
      </c>
      <c r="AK32" s="39">
        <v>2771050</v>
      </c>
      <c r="AL32" s="39">
        <v>2879163</v>
      </c>
      <c r="AM32" s="39">
        <v>3209084</v>
      </c>
      <c r="AN32" s="39">
        <v>3086342</v>
      </c>
      <c r="AO32" s="39">
        <v>3421367</v>
      </c>
    </row>
    <row r="33" spans="1:41" s="55" customFormat="1">
      <c r="A33" s="21" t="s">
        <v>269</v>
      </c>
      <c r="B33" s="62" t="s">
        <v>270</v>
      </c>
      <c r="C33" s="42">
        <v>799616</v>
      </c>
      <c r="D33" s="42">
        <v>285726</v>
      </c>
      <c r="E33" s="42">
        <v>305519</v>
      </c>
      <c r="F33" s="42">
        <v>312263</v>
      </c>
      <c r="G33" s="42">
        <v>472998</v>
      </c>
      <c r="H33" s="42">
        <v>519536</v>
      </c>
      <c r="I33" s="42">
        <v>533118</v>
      </c>
      <c r="J33" s="42">
        <v>584302</v>
      </c>
      <c r="K33" s="42">
        <v>599675</v>
      </c>
      <c r="L33" s="42">
        <v>466453</v>
      </c>
      <c r="M33" s="42">
        <v>451479</v>
      </c>
      <c r="N33" s="42">
        <v>463178</v>
      </c>
      <c r="O33" s="42">
        <v>671567</v>
      </c>
      <c r="P33" s="42">
        <v>635707</v>
      </c>
      <c r="Q33" s="42">
        <v>714795</v>
      </c>
      <c r="R33" s="42">
        <v>775891</v>
      </c>
      <c r="S33" s="42">
        <v>564531</v>
      </c>
      <c r="T33" s="42">
        <v>482453</v>
      </c>
      <c r="U33" s="42">
        <v>606594</v>
      </c>
      <c r="V33" s="42">
        <v>686139</v>
      </c>
      <c r="W33" s="42">
        <v>761350.48762000003</v>
      </c>
      <c r="X33" s="42">
        <v>785820</v>
      </c>
      <c r="Y33" s="42">
        <v>754583</v>
      </c>
      <c r="Z33" s="42">
        <v>851410</v>
      </c>
      <c r="AA33" s="42">
        <v>937101</v>
      </c>
      <c r="AB33" s="42">
        <v>816452</v>
      </c>
      <c r="AC33" s="42">
        <v>741926</v>
      </c>
      <c r="AD33" s="42">
        <v>808971</v>
      </c>
      <c r="AE33" s="42">
        <v>1306667</v>
      </c>
      <c r="AF33" s="42">
        <v>1247815</v>
      </c>
      <c r="AG33" s="42">
        <v>1162528</v>
      </c>
      <c r="AH33" s="42">
        <v>1130529</v>
      </c>
      <c r="AI33" s="42">
        <v>1129677</v>
      </c>
      <c r="AJ33" s="42">
        <v>897453</v>
      </c>
      <c r="AK33" s="42">
        <v>1038052</v>
      </c>
      <c r="AL33" s="42">
        <v>1134697</v>
      </c>
      <c r="AM33" s="42">
        <v>1380580</v>
      </c>
      <c r="AN33" s="42">
        <v>1254452</v>
      </c>
      <c r="AO33" s="42">
        <v>1273136</v>
      </c>
    </row>
    <row r="34" spans="1:41" s="46" customFormat="1">
      <c r="A34" s="23" t="s">
        <v>271</v>
      </c>
      <c r="B34" s="56" t="s">
        <v>272</v>
      </c>
      <c r="C34" s="44">
        <v>607973</v>
      </c>
      <c r="D34" s="44">
        <v>133665</v>
      </c>
      <c r="E34" s="44">
        <v>127355</v>
      </c>
      <c r="F34" s="44">
        <v>127107</v>
      </c>
      <c r="G34" s="44">
        <v>209987</v>
      </c>
      <c r="H34" s="44">
        <v>303634</v>
      </c>
      <c r="I34" s="44">
        <v>284267</v>
      </c>
      <c r="J34" s="44">
        <v>278873</v>
      </c>
      <c r="K34" s="44">
        <v>161581</v>
      </c>
      <c r="L34" s="44">
        <v>52286</v>
      </c>
      <c r="M34" s="44">
        <v>43855</v>
      </c>
      <c r="N34" s="44">
        <v>26248</v>
      </c>
      <c r="O34" s="44">
        <v>116556</v>
      </c>
      <c r="P34" s="44">
        <v>288442</v>
      </c>
      <c r="Q34" s="44">
        <v>330386</v>
      </c>
      <c r="R34" s="44">
        <v>339441</v>
      </c>
      <c r="S34" s="44">
        <v>53612</v>
      </c>
      <c r="T34" s="44">
        <v>53480</v>
      </c>
      <c r="U34" s="44">
        <v>143275</v>
      </c>
      <c r="V34" s="44">
        <v>154643</v>
      </c>
      <c r="W34" s="44">
        <v>153535</v>
      </c>
      <c r="X34" s="44">
        <v>198904</v>
      </c>
      <c r="Y34" s="44">
        <v>150081</v>
      </c>
      <c r="Z34" s="44">
        <v>210439</v>
      </c>
      <c r="AA34" s="44">
        <v>149477</v>
      </c>
      <c r="AB34" s="44">
        <v>172335</v>
      </c>
      <c r="AC34" s="44">
        <v>127112</v>
      </c>
      <c r="AD34" s="44">
        <v>164678</v>
      </c>
      <c r="AE34" s="44">
        <v>543353</v>
      </c>
      <c r="AF34" s="44">
        <v>575190</v>
      </c>
      <c r="AG34" s="44">
        <v>454437</v>
      </c>
      <c r="AH34" s="44">
        <v>413820</v>
      </c>
      <c r="AI34" s="44">
        <v>240717</v>
      </c>
      <c r="AJ34" s="44">
        <v>68094</v>
      </c>
      <c r="AK34" s="44">
        <v>252790</v>
      </c>
      <c r="AL34" s="44">
        <v>237918</v>
      </c>
      <c r="AM34" s="44">
        <v>284661</v>
      </c>
      <c r="AN34" s="44">
        <v>270569</v>
      </c>
      <c r="AO34" s="44">
        <v>266761</v>
      </c>
    </row>
    <row r="35" spans="1:41" s="46" customFormat="1">
      <c r="A35" s="23" t="s">
        <v>273</v>
      </c>
      <c r="B35" s="56" t="s">
        <v>274</v>
      </c>
      <c r="C35" s="44">
        <v>80406</v>
      </c>
      <c r="D35" s="44">
        <v>51000</v>
      </c>
      <c r="E35" s="44">
        <v>73507</v>
      </c>
      <c r="F35" s="44">
        <v>73648</v>
      </c>
      <c r="G35" s="44">
        <v>138997</v>
      </c>
      <c r="H35" s="44">
        <v>103300</v>
      </c>
      <c r="I35" s="44">
        <v>129153</v>
      </c>
      <c r="J35" s="44">
        <v>162667</v>
      </c>
      <c r="K35" s="44">
        <v>241243</v>
      </c>
      <c r="L35" s="44">
        <v>165956</v>
      </c>
      <c r="M35" s="44">
        <v>193357</v>
      </c>
      <c r="N35" s="44">
        <v>199588</v>
      </c>
      <c r="O35" s="44">
        <v>286432</v>
      </c>
      <c r="P35" s="44">
        <v>121143</v>
      </c>
      <c r="Q35" s="44">
        <v>146160</v>
      </c>
      <c r="R35" s="44">
        <v>165389</v>
      </c>
      <c r="S35" s="44">
        <v>217616</v>
      </c>
      <c r="T35" s="44">
        <v>140902</v>
      </c>
      <c r="U35" s="44">
        <v>151945</v>
      </c>
      <c r="V35" s="44">
        <v>180814</v>
      </c>
      <c r="W35" s="44">
        <v>247917.48762</v>
      </c>
      <c r="X35" s="44">
        <v>218526</v>
      </c>
      <c r="Y35" s="44">
        <v>219675</v>
      </c>
      <c r="Z35" s="44">
        <v>228704</v>
      </c>
      <c r="AA35" s="44">
        <v>364573</v>
      </c>
      <c r="AB35" s="44">
        <v>221252</v>
      </c>
      <c r="AC35" s="44">
        <v>241116</v>
      </c>
      <c r="AD35" s="44">
        <v>259881</v>
      </c>
      <c r="AE35" s="44">
        <v>357539</v>
      </c>
      <c r="AF35" s="44">
        <v>274509</v>
      </c>
      <c r="AG35" s="44">
        <v>300301</v>
      </c>
      <c r="AH35" s="44">
        <v>290896</v>
      </c>
      <c r="AI35" s="44">
        <v>393078</v>
      </c>
      <c r="AJ35" s="44">
        <v>325035</v>
      </c>
      <c r="AK35" s="44">
        <v>304166</v>
      </c>
      <c r="AL35" s="44">
        <v>329379</v>
      </c>
      <c r="AM35" s="44">
        <v>483577</v>
      </c>
      <c r="AN35" s="44">
        <v>351439</v>
      </c>
      <c r="AO35" s="44">
        <v>386699</v>
      </c>
    </row>
    <row r="36" spans="1:41" s="46" customFormat="1">
      <c r="A36" s="23" t="s">
        <v>275</v>
      </c>
      <c r="B36" s="56" t="s">
        <v>276</v>
      </c>
      <c r="C36" s="44">
        <v>0</v>
      </c>
      <c r="D36" s="44">
        <v>0</v>
      </c>
      <c r="E36" s="44">
        <v>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101147</v>
      </c>
      <c r="M36" s="44">
        <v>79622</v>
      </c>
      <c r="N36" s="44">
        <v>87510</v>
      </c>
      <c r="O36" s="44">
        <v>99156</v>
      </c>
      <c r="P36" s="44">
        <v>103145</v>
      </c>
      <c r="Q36" s="44">
        <v>107757</v>
      </c>
      <c r="R36" s="44">
        <v>112616</v>
      </c>
      <c r="S36" s="44">
        <v>126941</v>
      </c>
      <c r="T36" s="44">
        <v>129631</v>
      </c>
      <c r="U36" s="44">
        <v>139562</v>
      </c>
      <c r="V36" s="44">
        <v>148826</v>
      </c>
      <c r="W36" s="44">
        <v>160105</v>
      </c>
      <c r="X36" s="44">
        <v>156260</v>
      </c>
      <c r="Y36" s="44">
        <v>156130</v>
      </c>
      <c r="Z36" s="44">
        <v>155100</v>
      </c>
      <c r="AA36" s="44">
        <v>171876</v>
      </c>
      <c r="AB36" s="44">
        <v>167626</v>
      </c>
      <c r="AC36" s="44">
        <v>164669</v>
      </c>
      <c r="AD36" s="44">
        <v>164764</v>
      </c>
      <c r="AE36" s="44">
        <v>181240</v>
      </c>
      <c r="AF36" s="44">
        <v>174512</v>
      </c>
      <c r="AG36" s="44">
        <v>167414</v>
      </c>
      <c r="AH36" s="44">
        <v>168472</v>
      </c>
      <c r="AI36" s="44">
        <v>201918</v>
      </c>
      <c r="AJ36" s="44">
        <v>188666</v>
      </c>
      <c r="AK36" s="44">
        <v>183463</v>
      </c>
      <c r="AL36" s="44">
        <v>187753</v>
      </c>
      <c r="AM36" s="44">
        <v>221510</v>
      </c>
      <c r="AN36" s="44">
        <v>216270</v>
      </c>
      <c r="AO36" s="44">
        <v>209956</v>
      </c>
    </row>
    <row r="37" spans="1:41" s="46" customFormat="1">
      <c r="A37" s="23" t="s">
        <v>277</v>
      </c>
      <c r="B37" s="56" t="s">
        <v>278</v>
      </c>
      <c r="C37" s="44">
        <v>56028</v>
      </c>
      <c r="D37" s="44">
        <v>58021</v>
      </c>
      <c r="E37" s="44">
        <v>60689</v>
      </c>
      <c r="F37" s="44">
        <v>70925</v>
      </c>
      <c r="G37" s="44">
        <v>69830</v>
      </c>
      <c r="H37" s="44">
        <v>67289</v>
      </c>
      <c r="I37" s="44">
        <v>77300</v>
      </c>
      <c r="J37" s="44">
        <v>93318</v>
      </c>
      <c r="K37" s="44">
        <v>95163</v>
      </c>
      <c r="L37" s="44">
        <v>88381</v>
      </c>
      <c r="M37" s="44">
        <v>93657</v>
      </c>
      <c r="N37" s="44">
        <v>107655</v>
      </c>
      <c r="O37" s="44">
        <v>96637</v>
      </c>
      <c r="P37" s="44">
        <v>78857</v>
      </c>
      <c r="Q37" s="44">
        <v>85062</v>
      </c>
      <c r="R37" s="44">
        <v>96590</v>
      </c>
      <c r="S37" s="44">
        <v>86147</v>
      </c>
      <c r="T37" s="44">
        <v>81855</v>
      </c>
      <c r="U37" s="44">
        <v>83631</v>
      </c>
      <c r="V37" s="44">
        <v>109153</v>
      </c>
      <c r="W37" s="44">
        <v>106648</v>
      </c>
      <c r="X37" s="44">
        <v>127780</v>
      </c>
      <c r="Y37" s="44">
        <v>129016</v>
      </c>
      <c r="Z37" s="44">
        <v>161220</v>
      </c>
      <c r="AA37" s="44">
        <v>139234</v>
      </c>
      <c r="AB37" s="44">
        <v>169155</v>
      </c>
      <c r="AC37" s="44">
        <v>126887</v>
      </c>
      <c r="AD37" s="44">
        <v>141249</v>
      </c>
      <c r="AE37" s="44">
        <v>121685</v>
      </c>
      <c r="AF37" s="44">
        <v>139320</v>
      </c>
      <c r="AG37" s="44">
        <v>152536</v>
      </c>
      <c r="AH37" s="44">
        <v>167630</v>
      </c>
      <c r="AI37" s="44">
        <v>149214</v>
      </c>
      <c r="AJ37" s="44">
        <v>177075</v>
      </c>
      <c r="AK37" s="44">
        <v>176809</v>
      </c>
      <c r="AL37" s="44">
        <v>207273</v>
      </c>
      <c r="AM37" s="44">
        <v>197846</v>
      </c>
      <c r="AN37" s="44">
        <v>234861</v>
      </c>
      <c r="AO37" s="44">
        <v>213875</v>
      </c>
    </row>
    <row r="38" spans="1:41" s="46" customFormat="1">
      <c r="A38" s="23" t="s">
        <v>279</v>
      </c>
      <c r="B38" s="56" t="s">
        <v>280</v>
      </c>
      <c r="C38" s="44">
        <v>20598</v>
      </c>
      <c r="D38" s="44">
        <v>6138</v>
      </c>
      <c r="E38" s="44">
        <v>7958</v>
      </c>
      <c r="F38" s="44">
        <v>7213</v>
      </c>
      <c r="G38" s="44">
        <v>13966</v>
      </c>
      <c r="H38" s="44">
        <v>9412</v>
      </c>
      <c r="I38" s="44">
        <v>8992</v>
      </c>
      <c r="J38" s="44">
        <v>10739</v>
      </c>
      <c r="K38" s="44">
        <v>17961</v>
      </c>
      <c r="L38" s="44">
        <v>8777</v>
      </c>
      <c r="M38" s="44">
        <v>10373</v>
      </c>
      <c r="N38" s="44">
        <v>13196</v>
      </c>
      <c r="O38" s="44">
        <v>23760</v>
      </c>
      <c r="P38" s="44">
        <v>8836</v>
      </c>
      <c r="Q38" s="44">
        <v>6534</v>
      </c>
      <c r="R38" s="44">
        <v>11008</v>
      </c>
      <c r="S38" s="44">
        <v>15824</v>
      </c>
      <c r="T38" s="44">
        <v>8506</v>
      </c>
      <c r="U38" s="44">
        <v>12361</v>
      </c>
      <c r="V38" s="44">
        <v>14862</v>
      </c>
      <c r="W38" s="44">
        <v>22122</v>
      </c>
      <c r="X38" s="44">
        <v>16448</v>
      </c>
      <c r="Y38" s="44">
        <v>17502</v>
      </c>
      <c r="Z38" s="44">
        <v>17602</v>
      </c>
      <c r="AA38" s="44">
        <v>24144</v>
      </c>
      <c r="AB38" s="44">
        <v>19190</v>
      </c>
      <c r="AC38" s="44">
        <v>20110</v>
      </c>
      <c r="AD38" s="44">
        <v>21104</v>
      </c>
      <c r="AE38" s="44">
        <v>30860</v>
      </c>
      <c r="AF38" s="44">
        <v>25309</v>
      </c>
      <c r="AG38" s="44">
        <v>24762</v>
      </c>
      <c r="AH38" s="44">
        <v>24663</v>
      </c>
      <c r="AI38" s="44">
        <v>36563</v>
      </c>
      <c r="AJ38" s="44">
        <v>33376</v>
      </c>
      <c r="AK38" s="44">
        <v>42301</v>
      </c>
      <c r="AL38" s="44">
        <v>61821</v>
      </c>
      <c r="AM38" s="44">
        <v>79786</v>
      </c>
      <c r="AN38" s="44">
        <v>69124</v>
      </c>
      <c r="AO38" s="44">
        <v>77189</v>
      </c>
    </row>
    <row r="39" spans="1:41" s="46" customFormat="1">
      <c r="A39" s="23" t="s">
        <v>281</v>
      </c>
      <c r="B39" s="56" t="s">
        <v>282</v>
      </c>
      <c r="C39" s="44">
        <v>15717</v>
      </c>
      <c r="D39" s="44">
        <v>13719</v>
      </c>
      <c r="E39" s="44">
        <v>15329</v>
      </c>
      <c r="F39" s="44">
        <v>17619</v>
      </c>
      <c r="G39" s="44">
        <v>20272</v>
      </c>
      <c r="H39" s="44">
        <v>15947</v>
      </c>
      <c r="I39" s="44">
        <v>18660</v>
      </c>
      <c r="J39" s="44">
        <v>22833</v>
      </c>
      <c r="K39" s="44">
        <v>33781</v>
      </c>
      <c r="L39" s="44">
        <v>14093</v>
      </c>
      <c r="M39" s="44">
        <v>13564</v>
      </c>
      <c r="N39" s="44">
        <v>13146</v>
      </c>
      <c r="O39" s="44">
        <v>25150</v>
      </c>
      <c r="P39" s="44">
        <v>15736</v>
      </c>
      <c r="Q39" s="44">
        <v>13581</v>
      </c>
      <c r="R39" s="44">
        <v>20199</v>
      </c>
      <c r="S39" s="44">
        <v>31561</v>
      </c>
      <c r="T39" s="44">
        <v>31990</v>
      </c>
      <c r="U39" s="44">
        <v>33259</v>
      </c>
      <c r="V39" s="44">
        <v>32985</v>
      </c>
      <c r="W39" s="44">
        <v>30743</v>
      </c>
      <c r="X39" s="44">
        <v>29195</v>
      </c>
      <c r="Y39" s="44">
        <v>31762</v>
      </c>
      <c r="Z39" s="44">
        <v>29254</v>
      </c>
      <c r="AA39" s="44">
        <v>33598</v>
      </c>
      <c r="AB39" s="44">
        <v>27836</v>
      </c>
      <c r="AC39" s="44">
        <v>29701</v>
      </c>
      <c r="AD39" s="44">
        <v>29265</v>
      </c>
      <c r="AE39" s="44">
        <v>30685</v>
      </c>
      <c r="AF39" s="44">
        <v>26937</v>
      </c>
      <c r="AG39" s="44">
        <v>32242</v>
      </c>
      <c r="AH39" s="44">
        <v>32884</v>
      </c>
      <c r="AI39" s="44">
        <v>35988</v>
      </c>
      <c r="AJ39" s="44">
        <v>32509</v>
      </c>
      <c r="AK39" s="44">
        <v>33611</v>
      </c>
      <c r="AL39" s="44">
        <v>29013</v>
      </c>
      <c r="AM39" s="44">
        <v>31196</v>
      </c>
      <c r="AN39" s="44">
        <v>32448</v>
      </c>
      <c r="AO39" s="44">
        <v>40598</v>
      </c>
    </row>
    <row r="40" spans="1:41" s="46" customFormat="1">
      <c r="A40" s="23" t="s">
        <v>283</v>
      </c>
      <c r="B40" s="56" t="s">
        <v>284</v>
      </c>
      <c r="C40" s="44">
        <v>9000</v>
      </c>
      <c r="D40" s="44">
        <v>6750</v>
      </c>
      <c r="E40" s="44">
        <v>4500</v>
      </c>
      <c r="F40" s="44">
        <v>2250</v>
      </c>
      <c r="G40" s="44">
        <v>0</v>
      </c>
      <c r="H40" s="44">
        <v>0</v>
      </c>
      <c r="I40" s="44">
        <v>0</v>
      </c>
      <c r="J40" s="44">
        <v>0</v>
      </c>
      <c r="K40" s="44">
        <v>9091</v>
      </c>
      <c r="L40" s="44">
        <v>9102</v>
      </c>
      <c r="M40" s="44">
        <v>9113</v>
      </c>
      <c r="N40" s="44">
        <v>9120</v>
      </c>
      <c r="O40" s="44">
        <v>9139</v>
      </c>
      <c r="P40" s="44">
        <v>9194</v>
      </c>
      <c r="Q40" s="44">
        <v>8834</v>
      </c>
      <c r="R40" s="44">
        <v>9850</v>
      </c>
      <c r="S40" s="44">
        <v>11857</v>
      </c>
      <c r="T40" s="44">
        <v>12515</v>
      </c>
      <c r="U40" s="44">
        <v>15300</v>
      </c>
      <c r="V40" s="44">
        <v>16315</v>
      </c>
      <c r="W40" s="44">
        <v>13805</v>
      </c>
      <c r="X40" s="44">
        <v>15446</v>
      </c>
      <c r="Y40" s="44">
        <v>19057</v>
      </c>
      <c r="Z40" s="44">
        <v>19255</v>
      </c>
      <c r="AA40" s="44">
        <v>19908</v>
      </c>
      <c r="AB40" s="44">
        <v>18841</v>
      </c>
      <c r="AC40" s="44">
        <v>14484</v>
      </c>
      <c r="AD40" s="44">
        <v>12790</v>
      </c>
      <c r="AE40" s="44">
        <v>13350</v>
      </c>
      <c r="AF40" s="44">
        <v>9155</v>
      </c>
      <c r="AG40" s="44">
        <v>8510</v>
      </c>
      <c r="AH40" s="44">
        <v>9101</v>
      </c>
      <c r="AI40" s="44">
        <v>8598</v>
      </c>
      <c r="AJ40" s="44">
        <v>9468</v>
      </c>
      <c r="AK40" s="44">
        <v>9465</v>
      </c>
      <c r="AL40" s="44">
        <v>50601</v>
      </c>
      <c r="AM40" s="44">
        <v>28530</v>
      </c>
      <c r="AN40" s="44">
        <v>28245</v>
      </c>
      <c r="AO40" s="44">
        <v>26864</v>
      </c>
    </row>
    <row r="41" spans="1:41" s="46" customFormat="1">
      <c r="A41" s="23" t="s">
        <v>242</v>
      </c>
      <c r="B41" s="56" t="s">
        <v>243</v>
      </c>
      <c r="C41" s="44">
        <v>0</v>
      </c>
      <c r="D41" s="44">
        <v>0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0</v>
      </c>
      <c r="W41" s="44">
        <v>0</v>
      </c>
      <c r="X41" s="44">
        <v>0</v>
      </c>
      <c r="Y41" s="44">
        <v>0</v>
      </c>
      <c r="Z41" s="44">
        <v>0</v>
      </c>
      <c r="AA41" s="44">
        <v>0</v>
      </c>
      <c r="AB41" s="44">
        <v>0</v>
      </c>
      <c r="AC41" s="44">
        <v>0</v>
      </c>
      <c r="AD41" s="44">
        <v>0</v>
      </c>
      <c r="AE41" s="44">
        <v>0</v>
      </c>
      <c r="AF41" s="44">
        <v>0</v>
      </c>
      <c r="AG41" s="44">
        <v>0</v>
      </c>
      <c r="AH41" s="44">
        <v>0</v>
      </c>
      <c r="AI41" s="44">
        <v>0</v>
      </c>
      <c r="AJ41" s="44">
        <v>0</v>
      </c>
      <c r="AK41" s="44">
        <v>0</v>
      </c>
      <c r="AL41" s="44">
        <v>0</v>
      </c>
      <c r="AM41" s="44">
        <v>0</v>
      </c>
      <c r="AN41" s="44">
        <v>0</v>
      </c>
      <c r="AO41" s="44">
        <v>0</v>
      </c>
    </row>
    <row r="42" spans="1:41" s="46" customFormat="1">
      <c r="A42" s="23" t="s">
        <v>234</v>
      </c>
      <c r="B42" s="56" t="s">
        <v>285</v>
      </c>
      <c r="C42" s="44">
        <v>356</v>
      </c>
      <c r="D42" s="44">
        <v>3</v>
      </c>
      <c r="E42" s="44">
        <v>0</v>
      </c>
      <c r="F42" s="44">
        <v>23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  <c r="Y42" s="44">
        <v>0</v>
      </c>
      <c r="Z42" s="44">
        <v>0</v>
      </c>
      <c r="AA42" s="44">
        <v>0</v>
      </c>
      <c r="AB42" s="44">
        <v>0</v>
      </c>
      <c r="AC42" s="44">
        <v>0</v>
      </c>
      <c r="AD42" s="44">
        <v>0</v>
      </c>
      <c r="AE42" s="44">
        <v>0</v>
      </c>
      <c r="AF42" s="44">
        <v>0</v>
      </c>
      <c r="AG42" s="44">
        <v>0</v>
      </c>
      <c r="AH42" s="44">
        <v>0</v>
      </c>
      <c r="AI42" s="44">
        <v>1192</v>
      </c>
      <c r="AJ42" s="44">
        <v>1656</v>
      </c>
      <c r="AK42" s="44">
        <v>5718</v>
      </c>
      <c r="AL42" s="44">
        <v>2786</v>
      </c>
      <c r="AM42" s="44">
        <v>8667</v>
      </c>
      <c r="AN42" s="44">
        <v>2484</v>
      </c>
      <c r="AO42" s="44">
        <v>7418</v>
      </c>
    </row>
    <row r="43" spans="1:41" s="46" customFormat="1">
      <c r="A43" s="23" t="s">
        <v>286</v>
      </c>
      <c r="B43" s="56" t="s">
        <v>287</v>
      </c>
      <c r="C43" s="63">
        <v>0</v>
      </c>
      <c r="D43" s="63">
        <v>0</v>
      </c>
      <c r="E43" s="63">
        <v>0</v>
      </c>
      <c r="F43" s="63">
        <v>0</v>
      </c>
      <c r="G43" s="63">
        <v>0</v>
      </c>
      <c r="H43" s="63">
        <v>0</v>
      </c>
      <c r="I43" s="63">
        <v>0</v>
      </c>
      <c r="J43" s="63">
        <v>0</v>
      </c>
      <c r="K43" s="64">
        <v>26726</v>
      </c>
      <c r="L43" s="64">
        <v>3573</v>
      </c>
      <c r="M43" s="64">
        <v>0</v>
      </c>
      <c r="N43" s="64">
        <v>0</v>
      </c>
      <c r="O43" s="64">
        <v>10054</v>
      </c>
      <c r="P43" s="64">
        <v>0</v>
      </c>
      <c r="Q43" s="64">
        <v>0</v>
      </c>
      <c r="R43" s="64">
        <v>0</v>
      </c>
      <c r="S43" s="64">
        <v>0</v>
      </c>
      <c r="T43" s="64">
        <v>0</v>
      </c>
      <c r="U43" s="64">
        <v>0</v>
      </c>
      <c r="V43" s="64">
        <v>0</v>
      </c>
      <c r="W43" s="64">
        <v>0</v>
      </c>
      <c r="X43" s="64">
        <v>0</v>
      </c>
      <c r="Y43" s="64">
        <v>0</v>
      </c>
      <c r="Z43" s="64">
        <v>0</v>
      </c>
      <c r="AA43" s="64">
        <v>0</v>
      </c>
      <c r="AB43" s="64">
        <v>0</v>
      </c>
      <c r="AC43" s="64">
        <v>0</v>
      </c>
      <c r="AD43" s="64">
        <v>0</v>
      </c>
      <c r="AE43" s="64">
        <v>0</v>
      </c>
      <c r="AF43" s="64">
        <v>0</v>
      </c>
      <c r="AG43" s="64">
        <v>0</v>
      </c>
      <c r="AH43" s="64">
        <v>0</v>
      </c>
      <c r="AI43" s="64">
        <v>0</v>
      </c>
      <c r="AJ43" s="64">
        <v>0</v>
      </c>
      <c r="AK43" s="64">
        <v>0</v>
      </c>
      <c r="AL43" s="64">
        <v>0</v>
      </c>
      <c r="AM43" s="64">
        <v>0</v>
      </c>
      <c r="AN43" s="64">
        <v>0</v>
      </c>
      <c r="AO43" s="64">
        <v>0</v>
      </c>
    </row>
    <row r="44" spans="1:41" s="46" customFormat="1">
      <c r="A44" s="23" t="s">
        <v>288</v>
      </c>
      <c r="B44" s="56" t="s">
        <v>289</v>
      </c>
      <c r="C44" s="44">
        <v>9538</v>
      </c>
      <c r="D44" s="44">
        <v>16430</v>
      </c>
      <c r="E44" s="44">
        <v>16181</v>
      </c>
      <c r="F44" s="44">
        <v>13478</v>
      </c>
      <c r="G44" s="44">
        <v>19946</v>
      </c>
      <c r="H44" s="44">
        <v>19954</v>
      </c>
      <c r="I44" s="44">
        <v>14746</v>
      </c>
      <c r="J44" s="44">
        <v>15872</v>
      </c>
      <c r="K44" s="44">
        <v>14129</v>
      </c>
      <c r="L44" s="44">
        <v>23138</v>
      </c>
      <c r="M44" s="44">
        <v>7938</v>
      </c>
      <c r="N44" s="44">
        <v>6715</v>
      </c>
      <c r="O44" s="44">
        <v>4683</v>
      </c>
      <c r="P44" s="44">
        <v>10354</v>
      </c>
      <c r="Q44" s="44">
        <v>16481</v>
      </c>
      <c r="R44" s="44">
        <v>20798</v>
      </c>
      <c r="S44" s="44">
        <v>20973</v>
      </c>
      <c r="T44" s="44">
        <v>23574</v>
      </c>
      <c r="U44" s="44">
        <v>27261</v>
      </c>
      <c r="V44" s="44">
        <v>28541</v>
      </c>
      <c r="W44" s="44">
        <v>26475</v>
      </c>
      <c r="X44" s="44">
        <v>23261</v>
      </c>
      <c r="Y44" s="44">
        <v>31360</v>
      </c>
      <c r="Z44" s="44">
        <v>29836</v>
      </c>
      <c r="AA44" s="44">
        <v>34291</v>
      </c>
      <c r="AB44" s="44">
        <v>20217</v>
      </c>
      <c r="AC44" s="44">
        <v>17847</v>
      </c>
      <c r="AD44" s="44">
        <v>15240</v>
      </c>
      <c r="AE44" s="44">
        <v>27955</v>
      </c>
      <c r="AF44" s="44">
        <v>22883</v>
      </c>
      <c r="AG44" s="44">
        <v>22326</v>
      </c>
      <c r="AH44" s="44">
        <v>23063</v>
      </c>
      <c r="AI44" s="44">
        <v>62409</v>
      </c>
      <c r="AJ44" s="44">
        <v>61574</v>
      </c>
      <c r="AK44" s="44">
        <v>28753</v>
      </c>
      <c r="AL44" s="44">
        <v>28153</v>
      </c>
      <c r="AM44" s="44">
        <v>44807</v>
      </c>
      <c r="AN44" s="44">
        <v>49012</v>
      </c>
      <c r="AO44" s="44">
        <v>43776</v>
      </c>
    </row>
    <row r="45" spans="1:41" s="55" customFormat="1">
      <c r="A45" s="27" t="s">
        <v>290</v>
      </c>
      <c r="B45" s="57" t="s">
        <v>291</v>
      </c>
      <c r="C45" s="39">
        <v>799616</v>
      </c>
      <c r="D45" s="39">
        <v>285726</v>
      </c>
      <c r="E45" s="39">
        <v>305519</v>
      </c>
      <c r="F45" s="39">
        <v>312263</v>
      </c>
      <c r="G45" s="39">
        <v>472998</v>
      </c>
      <c r="H45" s="39">
        <v>519536</v>
      </c>
      <c r="I45" s="39">
        <v>533118</v>
      </c>
      <c r="J45" s="39">
        <v>584302</v>
      </c>
      <c r="K45" s="39">
        <v>599675</v>
      </c>
      <c r="L45" s="39">
        <v>466453</v>
      </c>
      <c r="M45" s="39">
        <v>451479</v>
      </c>
      <c r="N45" s="39">
        <v>463178</v>
      </c>
      <c r="O45" s="39">
        <v>671567</v>
      </c>
      <c r="P45" s="39">
        <v>635707</v>
      </c>
      <c r="Q45" s="39">
        <v>714795</v>
      </c>
      <c r="R45" s="39">
        <v>775891</v>
      </c>
      <c r="S45" s="39">
        <v>564531</v>
      </c>
      <c r="T45" s="39">
        <v>482453</v>
      </c>
      <c r="U45" s="39">
        <v>606594</v>
      </c>
      <c r="V45" s="39">
        <v>686139</v>
      </c>
      <c r="W45" s="39">
        <v>761350.48762000003</v>
      </c>
      <c r="X45" s="39">
        <v>785820</v>
      </c>
      <c r="Y45" s="39">
        <v>754583</v>
      </c>
      <c r="Z45" s="39">
        <v>851410</v>
      </c>
      <c r="AA45" s="39">
        <v>937101</v>
      </c>
      <c r="AB45" s="39">
        <v>816452</v>
      </c>
      <c r="AC45" s="39">
        <v>741926</v>
      </c>
      <c r="AD45" s="39">
        <v>808971</v>
      </c>
      <c r="AE45" s="39">
        <v>1306667</v>
      </c>
      <c r="AF45" s="39">
        <v>1247815</v>
      </c>
      <c r="AG45" s="39">
        <v>1162528</v>
      </c>
      <c r="AH45" s="39">
        <v>1130529</v>
      </c>
      <c r="AI45" s="39">
        <v>1129677</v>
      </c>
      <c r="AJ45" s="39">
        <v>897453</v>
      </c>
      <c r="AK45" s="39">
        <v>1038052</v>
      </c>
      <c r="AL45" s="39">
        <v>1134697</v>
      </c>
      <c r="AM45" s="39">
        <v>1380580</v>
      </c>
      <c r="AN45" s="39">
        <v>1254452</v>
      </c>
      <c r="AO45" s="39">
        <v>1273136</v>
      </c>
    </row>
    <row r="46" spans="1:41" s="46" customFormat="1">
      <c r="A46" s="46" t="s">
        <v>292</v>
      </c>
      <c r="B46" s="46" t="s">
        <v>292</v>
      </c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</row>
    <row r="47" spans="1:41" s="55" customFormat="1">
      <c r="A47" s="21" t="s">
        <v>293</v>
      </c>
      <c r="B47" s="65" t="s">
        <v>294</v>
      </c>
      <c r="C47" s="42">
        <v>88526</v>
      </c>
      <c r="D47" s="42">
        <v>534183</v>
      </c>
      <c r="E47" s="42">
        <v>506269</v>
      </c>
      <c r="F47" s="42">
        <v>490132</v>
      </c>
      <c r="G47" s="42">
        <v>325363</v>
      </c>
      <c r="H47" s="42">
        <v>205079</v>
      </c>
      <c r="I47" s="42">
        <v>239739</v>
      </c>
      <c r="J47" s="42">
        <v>225729</v>
      </c>
      <c r="K47" s="42">
        <v>208997</v>
      </c>
      <c r="L47" s="42">
        <v>819192</v>
      </c>
      <c r="M47" s="42">
        <v>681880</v>
      </c>
      <c r="N47" s="42">
        <v>718210</v>
      </c>
      <c r="O47" s="42">
        <v>1069864</v>
      </c>
      <c r="P47" s="42">
        <v>1058417</v>
      </c>
      <c r="Q47" s="42">
        <v>1271541</v>
      </c>
      <c r="R47" s="42">
        <v>1266080</v>
      </c>
      <c r="S47" s="42">
        <v>1529765</v>
      </c>
      <c r="T47" s="42">
        <v>1517670</v>
      </c>
      <c r="U47" s="42">
        <v>1455843</v>
      </c>
      <c r="V47" s="42">
        <v>1477643</v>
      </c>
      <c r="W47" s="42">
        <v>1479338</v>
      </c>
      <c r="X47" s="42">
        <v>1405014</v>
      </c>
      <c r="Y47" s="42">
        <v>1720609</v>
      </c>
      <c r="Z47" s="42">
        <v>1685854</v>
      </c>
      <c r="AA47" s="42">
        <v>1708664</v>
      </c>
      <c r="AB47" s="42">
        <v>1792647</v>
      </c>
      <c r="AC47" s="42">
        <v>1907377</v>
      </c>
      <c r="AD47" s="42">
        <v>1840559</v>
      </c>
      <c r="AE47" s="42">
        <v>1417119</v>
      </c>
      <c r="AF47" s="42">
        <v>2032646</v>
      </c>
      <c r="AG47" s="42">
        <v>1917885</v>
      </c>
      <c r="AH47" s="42">
        <v>1881468</v>
      </c>
      <c r="AI47" s="42">
        <v>2002267</v>
      </c>
      <c r="AJ47" s="42">
        <v>1942628</v>
      </c>
      <c r="AK47" s="42">
        <v>1732998</v>
      </c>
      <c r="AL47" s="42">
        <v>1744466</v>
      </c>
      <c r="AM47" s="42">
        <v>1828504</v>
      </c>
      <c r="AN47" s="42">
        <v>1831890</v>
      </c>
      <c r="AO47" s="42">
        <v>2148231</v>
      </c>
    </row>
    <row r="48" spans="1:41" s="46" customFormat="1">
      <c r="A48" s="23" t="s">
        <v>271</v>
      </c>
      <c r="B48" s="56" t="s">
        <v>272</v>
      </c>
      <c r="C48" s="44">
        <v>0</v>
      </c>
      <c r="D48" s="44">
        <v>443375</v>
      </c>
      <c r="E48" s="44">
        <v>414729</v>
      </c>
      <c r="F48" s="44">
        <v>396299</v>
      </c>
      <c r="G48" s="44">
        <v>275720</v>
      </c>
      <c r="H48" s="44">
        <v>154666</v>
      </c>
      <c r="I48" s="44">
        <v>142888</v>
      </c>
      <c r="J48" s="44">
        <v>131056</v>
      </c>
      <c r="K48" s="44">
        <v>117532</v>
      </c>
      <c r="L48" s="44">
        <v>112005</v>
      </c>
      <c r="M48" s="44">
        <v>106390</v>
      </c>
      <c r="N48" s="44">
        <v>106522</v>
      </c>
      <c r="O48" s="44">
        <v>403314</v>
      </c>
      <c r="P48" s="44">
        <v>402931</v>
      </c>
      <c r="Q48" s="44">
        <v>602393</v>
      </c>
      <c r="R48" s="44">
        <v>598408</v>
      </c>
      <c r="S48" s="44">
        <v>777164</v>
      </c>
      <c r="T48" s="44">
        <v>772939</v>
      </c>
      <c r="U48" s="44">
        <v>681748</v>
      </c>
      <c r="V48" s="44">
        <v>678034</v>
      </c>
      <c r="W48" s="44">
        <v>636735</v>
      </c>
      <c r="X48" s="44">
        <v>599207</v>
      </c>
      <c r="Y48" s="44">
        <v>905048</v>
      </c>
      <c r="Z48" s="44">
        <v>867538</v>
      </c>
      <c r="AA48" s="44">
        <v>864082</v>
      </c>
      <c r="AB48" s="44">
        <v>926281</v>
      </c>
      <c r="AC48" s="44">
        <v>1036370</v>
      </c>
      <c r="AD48" s="44">
        <v>987963</v>
      </c>
      <c r="AE48" s="44">
        <v>573461</v>
      </c>
      <c r="AF48" s="44">
        <v>1216188</v>
      </c>
      <c r="AG48" s="44">
        <v>1114950</v>
      </c>
      <c r="AH48" s="44">
        <v>1108563</v>
      </c>
      <c r="AI48" s="44">
        <v>1057960</v>
      </c>
      <c r="AJ48" s="44">
        <v>1050511</v>
      </c>
      <c r="AK48" s="44">
        <v>252790</v>
      </c>
      <c r="AL48" s="44">
        <v>870883</v>
      </c>
      <c r="AM48" s="44">
        <v>972794</v>
      </c>
      <c r="AN48" s="44">
        <v>975815</v>
      </c>
      <c r="AO48" s="44">
        <v>1278313</v>
      </c>
    </row>
    <row r="49" spans="1:41" s="46" customFormat="1">
      <c r="A49" s="23" t="s">
        <v>295</v>
      </c>
      <c r="B49" s="56" t="s">
        <v>296</v>
      </c>
      <c r="C49" s="44">
        <v>3932</v>
      </c>
      <c r="D49" s="44">
        <v>4279</v>
      </c>
      <c r="E49" s="44">
        <v>3779</v>
      </c>
      <c r="F49" s="44">
        <v>3946</v>
      </c>
      <c r="G49" s="44">
        <v>6221</v>
      </c>
      <c r="H49" s="44">
        <v>7080</v>
      </c>
      <c r="I49" s="44">
        <v>9256</v>
      </c>
      <c r="J49" s="44">
        <v>10211</v>
      </c>
      <c r="K49" s="44">
        <v>10730</v>
      </c>
      <c r="L49" s="44">
        <v>12172</v>
      </c>
      <c r="M49" s="44">
        <v>12775</v>
      </c>
      <c r="N49" s="44">
        <v>13562</v>
      </c>
      <c r="O49" s="44">
        <v>16275</v>
      </c>
      <c r="P49" s="44">
        <v>18383</v>
      </c>
      <c r="Q49" s="44">
        <v>22718</v>
      </c>
      <c r="R49" s="44">
        <v>22425</v>
      </c>
      <c r="S49" s="44">
        <v>23163</v>
      </c>
      <c r="T49" s="44">
        <v>23682</v>
      </c>
      <c r="U49" s="44">
        <v>23972</v>
      </c>
      <c r="V49" s="44">
        <v>25130</v>
      </c>
      <c r="W49" s="44">
        <v>25422</v>
      </c>
      <c r="X49" s="44">
        <v>24091</v>
      </c>
      <c r="Y49" s="44">
        <v>23248</v>
      </c>
      <c r="Z49" s="44">
        <v>20890</v>
      </c>
      <c r="AA49" s="44">
        <v>21818</v>
      </c>
      <c r="AB49" s="44">
        <v>21074</v>
      </c>
      <c r="AC49" s="44">
        <v>20798</v>
      </c>
      <c r="AD49" s="44">
        <v>22252</v>
      </c>
      <c r="AE49" s="44">
        <v>44024</v>
      </c>
      <c r="AF49" s="44">
        <v>42854</v>
      </c>
      <c r="AG49" s="44">
        <v>41769</v>
      </c>
      <c r="AH49" s="44">
        <v>36802</v>
      </c>
      <c r="AI49" s="44">
        <v>49644</v>
      </c>
      <c r="AJ49" s="44">
        <v>44678</v>
      </c>
      <c r="AK49" s="44">
        <v>67160</v>
      </c>
      <c r="AL49" s="44">
        <v>67552</v>
      </c>
      <c r="AM49" s="44">
        <v>71124</v>
      </c>
      <c r="AN49" s="44">
        <v>84644</v>
      </c>
      <c r="AO49" s="44">
        <v>86946</v>
      </c>
    </row>
    <row r="50" spans="1:41" s="46" customFormat="1">
      <c r="A50" s="23" t="s">
        <v>281</v>
      </c>
      <c r="B50" s="56" t="s">
        <v>282</v>
      </c>
      <c r="C50" s="44">
        <v>9225</v>
      </c>
      <c r="D50" s="44">
        <v>9225</v>
      </c>
      <c r="E50" s="44">
        <v>8850</v>
      </c>
      <c r="F50" s="44">
        <v>5310</v>
      </c>
      <c r="G50" s="44">
        <v>5113</v>
      </c>
      <c r="H50" s="44">
        <v>4114</v>
      </c>
      <c r="I50" s="44">
        <v>34426</v>
      </c>
      <c r="J50" s="44">
        <v>27407</v>
      </c>
      <c r="K50" s="44">
        <v>21753</v>
      </c>
      <c r="L50" s="44">
        <v>22158</v>
      </c>
      <c r="M50" s="44">
        <v>23081</v>
      </c>
      <c r="N50" s="44">
        <v>17655</v>
      </c>
      <c r="O50" s="44">
        <v>12605</v>
      </c>
      <c r="P50" s="44">
        <v>12298</v>
      </c>
      <c r="Q50" s="44">
        <v>11675</v>
      </c>
      <c r="R50" s="44">
        <v>11581</v>
      </c>
      <c r="S50" s="44">
        <v>10780</v>
      </c>
      <c r="T50" s="44">
        <v>10780</v>
      </c>
      <c r="U50" s="44">
        <v>10304</v>
      </c>
      <c r="V50" s="44">
        <v>7079</v>
      </c>
      <c r="W50" s="44">
        <v>6445</v>
      </c>
      <c r="X50" s="44">
        <v>7270</v>
      </c>
      <c r="Y50" s="44">
        <v>7217</v>
      </c>
      <c r="Z50" s="44">
        <v>4752</v>
      </c>
      <c r="AA50" s="44">
        <v>4543</v>
      </c>
      <c r="AB50" s="44">
        <v>4456</v>
      </c>
      <c r="AC50" s="44">
        <v>4413</v>
      </c>
      <c r="AD50" s="44">
        <v>4381</v>
      </c>
      <c r="AE50" s="44">
        <v>4306</v>
      </c>
      <c r="AF50" s="44">
        <v>4219</v>
      </c>
      <c r="AG50" s="44">
        <v>4126</v>
      </c>
      <c r="AH50" s="44">
        <v>3958</v>
      </c>
      <c r="AI50" s="44">
        <v>4034</v>
      </c>
      <c r="AJ50" s="44">
        <v>4034</v>
      </c>
      <c r="AK50" s="44">
        <v>33611</v>
      </c>
      <c r="AL50" s="44">
        <v>4034</v>
      </c>
      <c r="AM50" s="44">
        <v>11253</v>
      </c>
      <c r="AN50" s="44">
        <v>18404</v>
      </c>
      <c r="AO50" s="44">
        <v>16905</v>
      </c>
    </row>
    <row r="51" spans="1:41" s="46" customFormat="1">
      <c r="A51" s="23" t="s">
        <v>283</v>
      </c>
      <c r="B51" s="56" t="s">
        <v>284</v>
      </c>
      <c r="C51" s="44">
        <v>0</v>
      </c>
      <c r="D51" s="44">
        <v>0</v>
      </c>
      <c r="E51" s="44">
        <v>0</v>
      </c>
      <c r="F51" s="44">
        <v>0</v>
      </c>
      <c r="G51" s="44">
        <v>0</v>
      </c>
      <c r="H51" s="44">
        <v>0</v>
      </c>
      <c r="I51" s="44">
        <v>0</v>
      </c>
      <c r="J51" s="44">
        <v>0</v>
      </c>
      <c r="K51" s="44">
        <v>26396</v>
      </c>
      <c r="L51" s="44">
        <v>24338</v>
      </c>
      <c r="M51" s="44">
        <v>22271</v>
      </c>
      <c r="N51" s="44">
        <v>20128</v>
      </c>
      <c r="O51" s="44">
        <v>17928</v>
      </c>
      <c r="P51" s="44">
        <v>16764</v>
      </c>
      <c r="Q51" s="44">
        <v>14915</v>
      </c>
      <c r="R51" s="44">
        <v>13007</v>
      </c>
      <c r="S51" s="44">
        <v>14764</v>
      </c>
      <c r="T51" s="44">
        <v>12050</v>
      </c>
      <c r="U51" s="44">
        <v>9451</v>
      </c>
      <c r="V51" s="44">
        <v>6734</v>
      </c>
      <c r="W51" s="44">
        <v>5874</v>
      </c>
      <c r="X51" s="44">
        <v>5329</v>
      </c>
      <c r="Y51" s="44">
        <v>5500</v>
      </c>
      <c r="Z51" s="44">
        <v>4604</v>
      </c>
      <c r="AA51" s="44">
        <v>4730</v>
      </c>
      <c r="AB51" s="44">
        <v>4672</v>
      </c>
      <c r="AC51" s="44">
        <v>4599</v>
      </c>
      <c r="AD51" s="44">
        <v>4526</v>
      </c>
      <c r="AE51" s="44">
        <v>4791</v>
      </c>
      <c r="AF51" s="44">
        <v>4897</v>
      </c>
      <c r="AG51" s="44">
        <v>4945</v>
      </c>
      <c r="AH51" s="44">
        <v>6074</v>
      </c>
      <c r="AI51" s="44">
        <v>6339</v>
      </c>
      <c r="AJ51" s="44">
        <v>6755</v>
      </c>
      <c r="AK51" s="44">
        <v>9465</v>
      </c>
      <c r="AL51" s="44">
        <v>30072</v>
      </c>
      <c r="AM51" s="44">
        <v>25763</v>
      </c>
      <c r="AN51" s="44">
        <v>21306</v>
      </c>
      <c r="AO51" s="44">
        <v>17022</v>
      </c>
    </row>
    <row r="52" spans="1:41" s="46" customFormat="1">
      <c r="A52" s="23" t="s">
        <v>297</v>
      </c>
      <c r="B52" s="56" t="s">
        <v>298</v>
      </c>
      <c r="C52" s="44">
        <v>45983</v>
      </c>
      <c r="D52" s="44">
        <v>45983</v>
      </c>
      <c r="E52" s="44">
        <v>45983</v>
      </c>
      <c r="F52" s="44">
        <v>47284</v>
      </c>
      <c r="G52" s="44">
        <v>0</v>
      </c>
      <c r="H52" s="44">
        <v>0</v>
      </c>
      <c r="I52" s="44">
        <v>0</v>
      </c>
      <c r="J52" s="44">
        <v>0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>
        <v>0</v>
      </c>
      <c r="T52" s="44">
        <v>0</v>
      </c>
      <c r="U52" s="44">
        <v>0</v>
      </c>
      <c r="V52" s="44">
        <v>0</v>
      </c>
      <c r="W52" s="44">
        <v>0</v>
      </c>
      <c r="X52" s="44">
        <v>0</v>
      </c>
      <c r="Y52" s="44">
        <v>0</v>
      </c>
      <c r="Z52" s="44">
        <v>0</v>
      </c>
      <c r="AA52" s="44">
        <v>0</v>
      </c>
      <c r="AB52" s="44">
        <v>0</v>
      </c>
      <c r="AC52" s="44">
        <v>0</v>
      </c>
      <c r="AD52" s="44">
        <v>0</v>
      </c>
      <c r="AE52" s="44">
        <v>0</v>
      </c>
      <c r="AF52" s="44">
        <v>0</v>
      </c>
      <c r="AG52" s="44">
        <v>0</v>
      </c>
      <c r="AH52" s="44">
        <v>0</v>
      </c>
      <c r="AI52" s="44">
        <v>0</v>
      </c>
      <c r="AJ52" s="44">
        <v>0</v>
      </c>
      <c r="AK52" s="44">
        <v>0</v>
      </c>
      <c r="AL52" s="44">
        <v>0</v>
      </c>
      <c r="AM52" s="44">
        <v>0</v>
      </c>
      <c r="AN52" s="44">
        <v>0</v>
      </c>
      <c r="AO52" s="44">
        <v>0</v>
      </c>
    </row>
    <row r="53" spans="1:41" s="46" customFormat="1">
      <c r="A53" s="23" t="s">
        <v>299</v>
      </c>
      <c r="B53" s="56" t="s">
        <v>285</v>
      </c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>
        <v>92246</v>
      </c>
      <c r="AJ53" s="44">
        <v>75796</v>
      </c>
      <c r="AK53" s="44">
        <v>50240</v>
      </c>
      <c r="AL53" s="44">
        <v>50353</v>
      </c>
      <c r="AM53" s="44">
        <v>30768</v>
      </c>
      <c r="AN53" s="44">
        <v>48042</v>
      </c>
      <c r="AO53" s="44">
        <v>51008</v>
      </c>
    </row>
    <row r="54" spans="1:41" s="46" customFormat="1">
      <c r="A54" s="23" t="s">
        <v>275</v>
      </c>
      <c r="B54" s="56" t="s">
        <v>276</v>
      </c>
      <c r="C54" s="44">
        <v>0</v>
      </c>
      <c r="D54" s="44">
        <v>0</v>
      </c>
      <c r="E54" s="44">
        <v>0</v>
      </c>
      <c r="F54" s="44">
        <v>0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>
        <v>628368</v>
      </c>
      <c r="M54" s="44">
        <v>497218</v>
      </c>
      <c r="N54" s="44">
        <v>535769</v>
      </c>
      <c r="O54" s="44">
        <v>594053</v>
      </c>
      <c r="P54" s="44">
        <v>590896</v>
      </c>
      <c r="Q54" s="44">
        <v>602571</v>
      </c>
      <c r="R54" s="44">
        <v>603454</v>
      </c>
      <c r="S54" s="44">
        <v>664390</v>
      </c>
      <c r="T54" s="44">
        <v>649316</v>
      </c>
      <c r="U54" s="44">
        <v>683393</v>
      </c>
      <c r="V54" s="44">
        <v>712262</v>
      </c>
      <c r="W54" s="44">
        <v>758362</v>
      </c>
      <c r="X54" s="44">
        <v>725728</v>
      </c>
      <c r="Y54" s="44">
        <v>738233</v>
      </c>
      <c r="Z54" s="44">
        <v>745854</v>
      </c>
      <c r="AA54" s="44">
        <v>775737</v>
      </c>
      <c r="AB54" s="44">
        <v>793387</v>
      </c>
      <c r="AC54" s="44">
        <v>774387</v>
      </c>
      <c r="AD54" s="44">
        <v>752353</v>
      </c>
      <c r="AE54" s="44">
        <v>734584</v>
      </c>
      <c r="AF54" s="44">
        <v>690404</v>
      </c>
      <c r="AG54" s="44">
        <v>671723</v>
      </c>
      <c r="AH54" s="44">
        <v>652043</v>
      </c>
      <c r="AI54" s="44">
        <v>735211</v>
      </c>
      <c r="AJ54" s="44">
        <v>712249</v>
      </c>
      <c r="AK54" s="44">
        <v>183463</v>
      </c>
      <c r="AL54" s="44">
        <v>682141</v>
      </c>
      <c r="AM54" s="44">
        <v>678297</v>
      </c>
      <c r="AN54" s="44">
        <v>666659</v>
      </c>
      <c r="AO54" s="44">
        <v>674338</v>
      </c>
    </row>
    <row r="55" spans="1:41" s="46" customFormat="1">
      <c r="A55" s="23" t="s">
        <v>252</v>
      </c>
      <c r="B55" s="56" t="s">
        <v>253</v>
      </c>
      <c r="C55" s="44">
        <v>28789</v>
      </c>
      <c r="D55" s="44">
        <v>30724</v>
      </c>
      <c r="E55" s="44">
        <v>32331</v>
      </c>
      <c r="F55" s="44">
        <v>36697</v>
      </c>
      <c r="G55" s="44">
        <v>38309</v>
      </c>
      <c r="H55" s="44">
        <v>38948</v>
      </c>
      <c r="I55" s="44">
        <v>32930</v>
      </c>
      <c r="J55" s="44">
        <v>36365</v>
      </c>
      <c r="K55" s="44">
        <v>12492</v>
      </c>
      <c r="L55" s="44">
        <v>1643</v>
      </c>
      <c r="M55" s="44">
        <v>2596</v>
      </c>
      <c r="N55" s="44">
        <v>6687</v>
      </c>
      <c r="O55" s="44">
        <v>8452</v>
      </c>
      <c r="P55" s="44">
        <v>0</v>
      </c>
      <c r="Q55" s="44">
        <v>0</v>
      </c>
      <c r="R55" s="44">
        <v>0</v>
      </c>
      <c r="S55" s="44">
        <v>22643</v>
      </c>
      <c r="T55" s="44">
        <v>32022</v>
      </c>
      <c r="U55" s="44">
        <v>29986</v>
      </c>
      <c r="V55" s="44">
        <v>31262</v>
      </c>
      <c r="W55" s="44">
        <v>29112</v>
      </c>
      <c r="X55" s="44">
        <v>27206</v>
      </c>
      <c r="Y55" s="44">
        <v>41363</v>
      </c>
      <c r="Z55" s="44">
        <v>42216</v>
      </c>
      <c r="AA55" s="44">
        <v>37754</v>
      </c>
      <c r="AB55" s="44">
        <v>42777</v>
      </c>
      <c r="AC55" s="44">
        <v>66810</v>
      </c>
      <c r="AD55" s="44">
        <v>69084</v>
      </c>
      <c r="AE55" s="44">
        <v>55953</v>
      </c>
      <c r="AF55" s="44">
        <v>70500</v>
      </c>
      <c r="AG55" s="44">
        <v>80372</v>
      </c>
      <c r="AH55" s="44">
        <v>74028</v>
      </c>
      <c r="AI55" s="44">
        <v>54439</v>
      </c>
      <c r="AJ55" s="44">
        <v>46380</v>
      </c>
      <c r="AK55" s="44">
        <v>0</v>
      </c>
      <c r="AL55" s="44">
        <v>37365</v>
      </c>
      <c r="AM55" s="44">
        <v>36442</v>
      </c>
      <c r="AN55" s="44">
        <v>17020</v>
      </c>
      <c r="AO55" s="44">
        <v>23699</v>
      </c>
    </row>
    <row r="56" spans="1:41" s="46" customFormat="1">
      <c r="A56" s="23" t="s">
        <v>288</v>
      </c>
      <c r="B56" s="56" t="s">
        <v>289</v>
      </c>
      <c r="C56" s="44">
        <v>597</v>
      </c>
      <c r="D56" s="44">
        <v>597</v>
      </c>
      <c r="E56" s="44">
        <v>597</v>
      </c>
      <c r="F56" s="44">
        <v>596</v>
      </c>
      <c r="G56" s="44">
        <v>0</v>
      </c>
      <c r="H56" s="44">
        <v>271</v>
      </c>
      <c r="I56" s="44">
        <v>20239</v>
      </c>
      <c r="J56" s="44">
        <v>20690</v>
      </c>
      <c r="K56" s="44">
        <v>20094</v>
      </c>
      <c r="L56" s="44">
        <v>18508</v>
      </c>
      <c r="M56" s="44">
        <v>17549</v>
      </c>
      <c r="N56" s="44">
        <v>17887</v>
      </c>
      <c r="O56" s="44">
        <v>17237</v>
      </c>
      <c r="P56" s="44">
        <v>17145</v>
      </c>
      <c r="Q56" s="44">
        <v>17269</v>
      </c>
      <c r="R56" s="44">
        <v>17205</v>
      </c>
      <c r="S56" s="44">
        <v>16861</v>
      </c>
      <c r="T56" s="44">
        <v>16881</v>
      </c>
      <c r="U56" s="44">
        <v>16989</v>
      </c>
      <c r="V56" s="44">
        <v>17142</v>
      </c>
      <c r="W56" s="44">
        <v>17388</v>
      </c>
      <c r="X56" s="44">
        <v>16183</v>
      </c>
      <c r="Y56" s="44">
        <v>0</v>
      </c>
      <c r="Z56" s="44">
        <v>0</v>
      </c>
      <c r="AA56" s="44">
        <v>0</v>
      </c>
      <c r="AB56" s="44">
        <v>0</v>
      </c>
      <c r="AC56" s="44">
        <v>0</v>
      </c>
      <c r="AD56" s="44">
        <v>0</v>
      </c>
      <c r="AE56" s="44">
        <v>0</v>
      </c>
      <c r="AF56" s="44">
        <v>3584</v>
      </c>
      <c r="AG56" s="44">
        <v>0</v>
      </c>
      <c r="AH56" s="44">
        <v>0</v>
      </c>
      <c r="AI56" s="44">
        <v>2394</v>
      </c>
      <c r="AJ56" s="44">
        <v>2225</v>
      </c>
      <c r="AK56" s="44">
        <v>28753</v>
      </c>
      <c r="AL56" s="44">
        <v>2066</v>
      </c>
      <c r="AM56" s="44">
        <v>2063</v>
      </c>
      <c r="AN56" s="44">
        <v>0</v>
      </c>
      <c r="AO56" s="44">
        <v>0</v>
      </c>
    </row>
    <row r="57" spans="1:41" s="55" customFormat="1">
      <c r="A57" s="27" t="s">
        <v>300</v>
      </c>
      <c r="B57" s="27" t="s">
        <v>301</v>
      </c>
      <c r="C57" s="39">
        <v>88526</v>
      </c>
      <c r="D57" s="39">
        <v>534183</v>
      </c>
      <c r="E57" s="39">
        <v>506269</v>
      </c>
      <c r="F57" s="39">
        <v>490132</v>
      </c>
      <c r="G57" s="39">
        <v>325363</v>
      </c>
      <c r="H57" s="39">
        <v>205079</v>
      </c>
      <c r="I57" s="39">
        <v>239739</v>
      </c>
      <c r="J57" s="39">
        <v>225729</v>
      </c>
      <c r="K57" s="39">
        <v>208997</v>
      </c>
      <c r="L57" s="39">
        <v>819192</v>
      </c>
      <c r="M57" s="39">
        <v>681880</v>
      </c>
      <c r="N57" s="39">
        <v>718210</v>
      </c>
      <c r="O57" s="39">
        <v>1069864</v>
      </c>
      <c r="P57" s="39">
        <v>1058417</v>
      </c>
      <c r="Q57" s="39">
        <v>1271541</v>
      </c>
      <c r="R57" s="39">
        <v>1266080</v>
      </c>
      <c r="S57" s="39">
        <v>1529765</v>
      </c>
      <c r="T57" s="39">
        <v>1517670</v>
      </c>
      <c r="U57" s="39">
        <v>1455843</v>
      </c>
      <c r="V57" s="39">
        <v>1477643</v>
      </c>
      <c r="W57" s="39">
        <v>1479338</v>
      </c>
      <c r="X57" s="39">
        <v>1405014</v>
      </c>
      <c r="Y57" s="39">
        <v>1720609</v>
      </c>
      <c r="Z57" s="39">
        <v>1685854</v>
      </c>
      <c r="AA57" s="39">
        <v>1708664</v>
      </c>
      <c r="AB57" s="39">
        <v>1792647</v>
      </c>
      <c r="AC57" s="39">
        <v>1907377</v>
      </c>
      <c r="AD57" s="39">
        <v>1840559</v>
      </c>
      <c r="AE57" s="39">
        <v>1417119</v>
      </c>
      <c r="AF57" s="39">
        <v>2032646</v>
      </c>
      <c r="AG57" s="39">
        <v>1917885</v>
      </c>
      <c r="AH57" s="39">
        <v>1881468</v>
      </c>
      <c r="AI57" s="39">
        <v>2002267</v>
      </c>
      <c r="AJ57" s="39">
        <v>1942628</v>
      </c>
      <c r="AK57" s="39">
        <v>1732998</v>
      </c>
      <c r="AL57" s="39">
        <v>1744466</v>
      </c>
      <c r="AM57" s="39">
        <v>1828504</v>
      </c>
      <c r="AN57" s="39">
        <v>1831890</v>
      </c>
      <c r="AO57" s="39">
        <v>2148231</v>
      </c>
    </row>
    <row r="58" spans="1:41" s="46" customFormat="1">
      <c r="A58" s="46" t="s">
        <v>266</v>
      </c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</row>
    <row r="59" spans="1:41" s="55" customFormat="1">
      <c r="A59" s="21" t="s">
        <v>302</v>
      </c>
      <c r="B59" s="65" t="s">
        <v>303</v>
      </c>
      <c r="C59" s="42">
        <v>540320</v>
      </c>
      <c r="D59" s="42">
        <v>520324</v>
      </c>
      <c r="E59" s="42">
        <v>527220</v>
      </c>
      <c r="F59" s="42">
        <v>674905</v>
      </c>
      <c r="G59" s="42">
        <v>1617194</v>
      </c>
      <c r="H59" s="42">
        <v>1625170</v>
      </c>
      <c r="I59" s="42">
        <v>1632322</v>
      </c>
      <c r="J59" s="42">
        <v>1662913</v>
      </c>
      <c r="K59" s="42">
        <v>1716960</v>
      </c>
      <c r="L59" s="42">
        <v>1762908</v>
      </c>
      <c r="M59" s="42">
        <v>1764909</v>
      </c>
      <c r="N59" s="42">
        <v>1755119</v>
      </c>
      <c r="O59" s="42">
        <v>1786629</v>
      </c>
      <c r="P59" s="42">
        <v>1735262</v>
      </c>
      <c r="Q59" s="42">
        <v>1550950</v>
      </c>
      <c r="R59" s="42">
        <v>1448074</v>
      </c>
      <c r="S59" s="42">
        <v>1838459</v>
      </c>
      <c r="T59" s="42">
        <v>1841357</v>
      </c>
      <c r="U59" s="42">
        <v>1841883</v>
      </c>
      <c r="V59" s="42">
        <v>1844593</v>
      </c>
      <c r="W59" s="42">
        <v>1572720</v>
      </c>
      <c r="X59" s="42">
        <v>1565416</v>
      </c>
      <c r="Y59" s="42">
        <v>1548255</v>
      </c>
      <c r="Z59" s="42">
        <v>1554760</v>
      </c>
      <c r="AA59" s="42">
        <v>1485188</v>
      </c>
      <c r="AB59" s="42">
        <v>1483038</v>
      </c>
      <c r="AC59" s="42">
        <v>1485893</v>
      </c>
      <c r="AD59" s="42">
        <v>1488608</v>
      </c>
      <c r="AE59" s="42">
        <v>1393680</v>
      </c>
      <c r="AF59" s="42">
        <v>1401210</v>
      </c>
      <c r="AG59" s="42">
        <v>1369181</v>
      </c>
      <c r="AH59" s="42">
        <v>1793137</v>
      </c>
      <c r="AI59" s="42">
        <v>1546026</v>
      </c>
      <c r="AJ59" s="42">
        <v>1562581</v>
      </c>
      <c r="AK59" s="42">
        <v>1588342</v>
      </c>
      <c r="AL59" s="42">
        <v>1588117</v>
      </c>
      <c r="AM59" s="42">
        <v>1607752</v>
      </c>
      <c r="AN59" s="42">
        <v>1610336</v>
      </c>
      <c r="AO59" s="42">
        <v>1502287</v>
      </c>
    </row>
    <row r="60" spans="1:41" s="46" customFormat="1">
      <c r="A60" s="23" t="s">
        <v>304</v>
      </c>
      <c r="B60" s="56" t="s">
        <v>305</v>
      </c>
      <c r="C60" s="44">
        <v>1506</v>
      </c>
      <c r="D60" s="44">
        <v>1506</v>
      </c>
      <c r="E60" s="44">
        <v>1506</v>
      </c>
      <c r="F60" s="44">
        <v>1506</v>
      </c>
      <c r="G60" s="44">
        <v>895836</v>
      </c>
      <c r="H60" s="44">
        <v>895836</v>
      </c>
      <c r="I60" s="44">
        <v>895836</v>
      </c>
      <c r="J60" s="44">
        <v>898233</v>
      </c>
      <c r="K60" s="44">
        <v>898233</v>
      </c>
      <c r="L60" s="44">
        <v>940297</v>
      </c>
      <c r="M60" s="44">
        <v>943346</v>
      </c>
      <c r="N60" s="44">
        <v>950768</v>
      </c>
      <c r="O60" s="44">
        <v>950768</v>
      </c>
      <c r="P60" s="44">
        <v>950768</v>
      </c>
      <c r="Q60" s="44">
        <v>950768</v>
      </c>
      <c r="R60" s="44">
        <v>950768</v>
      </c>
      <c r="S60" s="44">
        <v>1461068</v>
      </c>
      <c r="T60" s="44">
        <v>1461068</v>
      </c>
      <c r="U60" s="44">
        <v>1461068</v>
      </c>
      <c r="V60" s="44">
        <v>1461068</v>
      </c>
      <c r="W60" s="44">
        <v>1461068</v>
      </c>
      <c r="X60" s="44">
        <v>1461068</v>
      </c>
      <c r="Y60" s="44">
        <v>1461068</v>
      </c>
      <c r="Z60" s="44">
        <v>1461068</v>
      </c>
      <c r="AA60" s="44">
        <v>1461068</v>
      </c>
      <c r="AB60" s="44">
        <v>1461068</v>
      </c>
      <c r="AC60" s="44">
        <v>1461068</v>
      </c>
      <c r="AD60" s="44">
        <v>1461068</v>
      </c>
      <c r="AE60" s="44">
        <v>1461068</v>
      </c>
      <c r="AF60" s="44">
        <v>1461068</v>
      </c>
      <c r="AG60" s="44">
        <v>1461068</v>
      </c>
      <c r="AH60" s="44">
        <v>1911068</v>
      </c>
      <c r="AI60" s="44">
        <v>1911068</v>
      </c>
      <c r="AJ60" s="44">
        <v>1911068</v>
      </c>
      <c r="AK60" s="44">
        <v>1911068</v>
      </c>
      <c r="AL60" s="44">
        <v>1911068</v>
      </c>
      <c r="AM60" s="44">
        <v>1911068</v>
      </c>
      <c r="AN60" s="44">
        <v>1911068</v>
      </c>
      <c r="AO60" s="44">
        <v>1911068</v>
      </c>
    </row>
    <row r="61" spans="1:41" s="46" customFormat="1">
      <c r="A61" s="23" t="s">
        <v>306</v>
      </c>
      <c r="B61" s="56" t="s">
        <v>307</v>
      </c>
      <c r="C61" s="44"/>
      <c r="D61" s="44"/>
      <c r="E61" s="44"/>
      <c r="F61" s="44"/>
      <c r="G61" s="44"/>
      <c r="H61" s="44"/>
      <c r="I61" s="44"/>
      <c r="J61" s="44"/>
      <c r="K61" s="44">
        <v>97627</v>
      </c>
      <c r="L61" s="44">
        <v>97627</v>
      </c>
      <c r="M61" s="44">
        <v>97627</v>
      </c>
      <c r="N61" s="44">
        <v>97627</v>
      </c>
      <c r="O61" s="44">
        <v>134641</v>
      </c>
      <c r="P61" s="44">
        <v>134641</v>
      </c>
      <c r="Q61" s="44">
        <v>134641</v>
      </c>
      <c r="R61" s="44">
        <v>134641</v>
      </c>
      <c r="S61" s="44">
        <v>0</v>
      </c>
      <c r="T61" s="44">
        <v>0</v>
      </c>
      <c r="U61" s="44">
        <v>0</v>
      </c>
      <c r="V61" s="44">
        <v>0</v>
      </c>
      <c r="W61" s="44">
        <v>0</v>
      </c>
      <c r="X61" s="44">
        <v>0</v>
      </c>
      <c r="Y61" s="44">
        <v>0</v>
      </c>
      <c r="Z61" s="44">
        <v>0</v>
      </c>
      <c r="AA61" s="44">
        <v>0</v>
      </c>
      <c r="AB61" s="44">
        <v>0</v>
      </c>
      <c r="AC61" s="44">
        <v>0</v>
      </c>
      <c r="AD61" s="44">
        <v>0</v>
      </c>
      <c r="AE61" s="44">
        <v>0</v>
      </c>
      <c r="AF61" s="44">
        <v>0</v>
      </c>
      <c r="AG61" s="44">
        <v>0</v>
      </c>
      <c r="AH61" s="44">
        <v>0</v>
      </c>
      <c r="AI61" s="44">
        <v>0</v>
      </c>
      <c r="AJ61" s="44">
        <v>0</v>
      </c>
      <c r="AK61" s="44">
        <v>0</v>
      </c>
      <c r="AL61" s="44">
        <v>0</v>
      </c>
      <c r="AM61" s="44">
        <v>0</v>
      </c>
      <c r="AN61" s="44">
        <v>0</v>
      </c>
      <c r="AO61" s="44">
        <v>0</v>
      </c>
    </row>
    <row r="62" spans="1:41" s="46" customFormat="1">
      <c r="A62" s="23" t="s">
        <v>308</v>
      </c>
      <c r="B62" s="56" t="s">
        <v>309</v>
      </c>
      <c r="C62" s="44">
        <v>736997</v>
      </c>
      <c r="D62" s="44">
        <v>736997</v>
      </c>
      <c r="E62" s="44">
        <v>736997</v>
      </c>
      <c r="F62" s="44">
        <v>889586</v>
      </c>
      <c r="G62" s="44">
        <v>915722</v>
      </c>
      <c r="H62" s="44">
        <v>914888</v>
      </c>
      <c r="I62" s="44">
        <v>719104</v>
      </c>
      <c r="J62" s="44">
        <v>720122</v>
      </c>
      <c r="K62" s="44">
        <v>721102</v>
      </c>
      <c r="L62" s="44">
        <v>721763</v>
      </c>
      <c r="M62" s="44">
        <v>722424</v>
      </c>
      <c r="N62" s="44">
        <v>723429</v>
      </c>
      <c r="O62" s="44">
        <v>725417</v>
      </c>
      <c r="P62" s="44">
        <v>728853</v>
      </c>
      <c r="Q62" s="44">
        <v>730890</v>
      </c>
      <c r="R62" s="44">
        <v>733073</v>
      </c>
      <c r="S62" s="44">
        <v>712271</v>
      </c>
      <c r="T62" s="44">
        <v>714413</v>
      </c>
      <c r="U62" s="44">
        <v>716541</v>
      </c>
      <c r="V62" s="44">
        <v>718535</v>
      </c>
      <c r="W62" s="44">
        <v>720526</v>
      </c>
      <c r="X62" s="44">
        <v>716413</v>
      </c>
      <c r="Y62" s="44">
        <v>720244</v>
      </c>
      <c r="Z62" s="44">
        <v>724977</v>
      </c>
      <c r="AA62" s="44">
        <v>728404</v>
      </c>
      <c r="AB62" s="44">
        <v>724768</v>
      </c>
      <c r="AC62" s="44">
        <v>727591</v>
      </c>
      <c r="AD62" s="44">
        <v>730464</v>
      </c>
      <c r="AE62" s="44">
        <v>733323</v>
      </c>
      <c r="AF62" s="44">
        <v>712951</v>
      </c>
      <c r="AG62" s="44">
        <v>712951</v>
      </c>
      <c r="AH62" s="44">
        <v>712951</v>
      </c>
      <c r="AI62" s="44">
        <v>711668</v>
      </c>
      <c r="AJ62" s="44">
        <v>711729</v>
      </c>
      <c r="AK62" s="44">
        <v>711755</v>
      </c>
      <c r="AL62" s="44">
        <v>711793</v>
      </c>
      <c r="AM62" s="44">
        <v>711793</v>
      </c>
      <c r="AN62" s="44">
        <v>715277</v>
      </c>
      <c r="AO62" s="44">
        <v>716584</v>
      </c>
    </row>
    <row r="63" spans="1:41" s="46" customFormat="1">
      <c r="A63" s="23" t="s">
        <v>310</v>
      </c>
      <c r="B63" s="56" t="s">
        <v>311</v>
      </c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>
        <v>-24214</v>
      </c>
      <c r="O63" s="44">
        <v>-24214</v>
      </c>
      <c r="P63" s="44">
        <v>-24214</v>
      </c>
      <c r="Q63" s="44">
        <v>-24214</v>
      </c>
      <c r="R63" s="44">
        <v>-24214</v>
      </c>
      <c r="S63" s="44">
        <v>-24214</v>
      </c>
      <c r="T63" s="44">
        <v>-24214</v>
      </c>
      <c r="U63" s="44">
        <v>-24214</v>
      </c>
      <c r="V63" s="44">
        <v>-24214</v>
      </c>
      <c r="W63" s="44">
        <v>-24214</v>
      </c>
      <c r="X63" s="44">
        <v>-28219</v>
      </c>
      <c r="Y63" s="44">
        <v>-48200</v>
      </c>
      <c r="Z63" s="44">
        <v>-46542</v>
      </c>
      <c r="AA63" s="44">
        <v>-63691</v>
      </c>
      <c r="AB63" s="44">
        <v>-62276</v>
      </c>
      <c r="AC63" s="44">
        <v>-62276</v>
      </c>
      <c r="AD63" s="44">
        <v>-62276</v>
      </c>
      <c r="AE63" s="44">
        <v>-62276</v>
      </c>
      <c r="AF63" s="44">
        <v>-25893</v>
      </c>
      <c r="AG63" s="44">
        <v>-25893</v>
      </c>
      <c r="AH63" s="44">
        <v>-50214</v>
      </c>
      <c r="AI63" s="44">
        <v>-54695</v>
      </c>
      <c r="AJ63" s="44">
        <v>-54681</v>
      </c>
      <c r="AK63" s="44">
        <v>-54653</v>
      </c>
      <c r="AL63" s="44">
        <v>-54653</v>
      </c>
      <c r="AM63" s="44">
        <v>-54653</v>
      </c>
      <c r="AN63" s="44">
        <v>-54653</v>
      </c>
      <c r="AO63" s="44">
        <v>-54855</v>
      </c>
    </row>
    <row r="64" spans="1:41" s="46" customFormat="1">
      <c r="A64" s="23" t="s">
        <v>312</v>
      </c>
      <c r="B64" s="56" t="s">
        <v>313</v>
      </c>
      <c r="C64" s="44">
        <v>0</v>
      </c>
      <c r="D64" s="44">
        <v>0</v>
      </c>
      <c r="E64" s="44">
        <v>0</v>
      </c>
      <c r="F64" s="44">
        <v>0</v>
      </c>
      <c r="G64" s="44">
        <v>0</v>
      </c>
      <c r="H64" s="44">
        <v>0</v>
      </c>
      <c r="I64" s="44">
        <v>0</v>
      </c>
      <c r="J64" s="44">
        <v>147</v>
      </c>
      <c r="K64" s="44">
        <v>-2</v>
      </c>
      <c r="L64" s="44">
        <v>170</v>
      </c>
      <c r="M64" s="44">
        <v>-272</v>
      </c>
      <c r="N64" s="44">
        <v>274</v>
      </c>
      <c r="O64" s="44">
        <v>17</v>
      </c>
      <c r="P64" s="44">
        <v>856</v>
      </c>
      <c r="Q64" s="44">
        <v>1287</v>
      </c>
      <c r="R64" s="44">
        <v>2156</v>
      </c>
      <c r="S64" s="44">
        <v>300</v>
      </c>
      <c r="T64" s="44">
        <v>1056</v>
      </c>
      <c r="U64" s="44">
        <v>-546</v>
      </c>
      <c r="V64" s="44">
        <v>170</v>
      </c>
      <c r="W64" s="44">
        <v>147</v>
      </c>
      <c r="X64" s="44">
        <v>961</v>
      </c>
      <c r="Y64" s="44">
        <v>-50</v>
      </c>
      <c r="Z64" s="44">
        <v>64</v>
      </c>
      <c r="AA64" s="44">
        <v>0</v>
      </c>
      <c r="AB64" s="44">
        <v>71</v>
      </c>
      <c r="AC64" s="44">
        <v>103</v>
      </c>
      <c r="AD64" s="44">
        <v>-55</v>
      </c>
      <c r="AE64" s="44">
        <v>-16</v>
      </c>
      <c r="AF64" s="44">
        <v>-8497</v>
      </c>
      <c r="AG64" s="44">
        <v>-40526</v>
      </c>
      <c r="AH64" s="44">
        <v>-42249</v>
      </c>
      <c r="AI64" s="44">
        <v>-92277</v>
      </c>
      <c r="AJ64" s="44">
        <v>-75796</v>
      </c>
      <c r="AK64" s="44">
        <v>-50089</v>
      </c>
      <c r="AL64" s="44">
        <v>-50353</v>
      </c>
      <c r="AM64" s="44">
        <v>-30718</v>
      </c>
      <c r="AN64" s="44">
        <v>-31618</v>
      </c>
      <c r="AO64" s="44">
        <v>-33635</v>
      </c>
    </row>
    <row r="65" spans="1:109" s="46" customFormat="1">
      <c r="A65" s="23" t="s">
        <v>314</v>
      </c>
      <c r="B65" s="56" t="s">
        <v>315</v>
      </c>
      <c r="C65" s="44">
        <v>-198183</v>
      </c>
      <c r="D65" s="44">
        <v>-218179</v>
      </c>
      <c r="E65" s="44">
        <v>-211283</v>
      </c>
      <c r="F65" s="44">
        <v>-216187</v>
      </c>
      <c r="G65" s="44">
        <v>-194364</v>
      </c>
      <c r="H65" s="44">
        <v>-185554</v>
      </c>
      <c r="I65" s="44">
        <v>17382</v>
      </c>
      <c r="J65" s="44">
        <v>44411</v>
      </c>
      <c r="K65" s="44">
        <v>0</v>
      </c>
      <c r="L65" s="44">
        <v>3051</v>
      </c>
      <c r="M65" s="44">
        <v>1784</v>
      </c>
      <c r="N65" s="44">
        <v>7235</v>
      </c>
      <c r="O65" s="44">
        <v>0</v>
      </c>
      <c r="P65" s="44">
        <v>-55642</v>
      </c>
      <c r="Q65" s="44">
        <v>-242422</v>
      </c>
      <c r="R65" s="44">
        <v>-348350</v>
      </c>
      <c r="S65" s="44">
        <v>-310966</v>
      </c>
      <c r="T65" s="44">
        <v>-310966</v>
      </c>
      <c r="U65" s="44">
        <v>-310966</v>
      </c>
      <c r="V65" s="44">
        <v>-310966</v>
      </c>
      <c r="W65" s="44">
        <v>-584807</v>
      </c>
      <c r="X65" s="44">
        <v>-584807</v>
      </c>
      <c r="Y65" s="44">
        <v>-584807</v>
      </c>
      <c r="Z65" s="44">
        <v>-584807</v>
      </c>
      <c r="AA65" s="44">
        <v>-640593</v>
      </c>
      <c r="AB65" s="44">
        <v>-640593</v>
      </c>
      <c r="AC65" s="44">
        <v>-640593</v>
      </c>
      <c r="AD65" s="44">
        <v>-640593</v>
      </c>
      <c r="AE65" s="44">
        <v>-738419</v>
      </c>
      <c r="AF65" s="44">
        <v>-738419</v>
      </c>
      <c r="AG65" s="44">
        <v>-738419</v>
      </c>
      <c r="AH65" s="44">
        <v>-738419</v>
      </c>
      <c r="AI65" s="44">
        <v>-929738</v>
      </c>
      <c r="AJ65" s="44">
        <v>-929739</v>
      </c>
      <c r="AK65" s="44">
        <v>-929739</v>
      </c>
      <c r="AL65" s="44">
        <v>-929738</v>
      </c>
      <c r="AM65" s="44">
        <v>-929738</v>
      </c>
      <c r="AN65" s="44">
        <v>-929738</v>
      </c>
      <c r="AO65" s="44">
        <v>-1036875</v>
      </c>
    </row>
    <row r="66" spans="1:109" s="46" customFormat="1">
      <c r="A66" s="23" t="s">
        <v>484</v>
      </c>
      <c r="B66" s="56" t="s">
        <v>316</v>
      </c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>
        <v>-162421</v>
      </c>
      <c r="U66" s="44">
        <v>-259509</v>
      </c>
      <c r="V66" s="44">
        <v>-297455</v>
      </c>
      <c r="W66" s="44">
        <v>0</v>
      </c>
      <c r="X66" s="44">
        <v>-31371</v>
      </c>
      <c r="Y66" s="44">
        <v>-63001</v>
      </c>
      <c r="Z66" s="44">
        <v>-97766</v>
      </c>
      <c r="AA66" s="44">
        <v>0</v>
      </c>
      <c r="AB66" s="44">
        <v>-55168</v>
      </c>
      <c r="AC66" s="44">
        <v>-118665</v>
      </c>
      <c r="AD66" s="44">
        <v>-157138</v>
      </c>
      <c r="AE66" s="44">
        <v>0</v>
      </c>
      <c r="AF66" s="44">
        <v>-90769</v>
      </c>
      <c r="AG66" s="44">
        <v>-118272</v>
      </c>
      <c r="AH66" s="44">
        <v>-150744</v>
      </c>
      <c r="AI66" s="44">
        <v>0</v>
      </c>
      <c r="AJ66" s="44">
        <v>-43500</v>
      </c>
      <c r="AK66" s="44">
        <v>-116011</v>
      </c>
      <c r="AL66" s="44">
        <v>-138490</v>
      </c>
      <c r="AM66" s="44">
        <v>-107137</v>
      </c>
      <c r="AN66" s="44">
        <v>-215993</v>
      </c>
      <c r="AO66" s="44">
        <v>-154679</v>
      </c>
    </row>
    <row r="67" spans="1:109" s="55" customFormat="1">
      <c r="A67" s="27" t="s">
        <v>317</v>
      </c>
      <c r="B67" s="27" t="s">
        <v>318</v>
      </c>
      <c r="C67" s="39">
        <v>540320</v>
      </c>
      <c r="D67" s="39">
        <v>520324</v>
      </c>
      <c r="E67" s="39">
        <v>527220</v>
      </c>
      <c r="F67" s="39">
        <v>674905</v>
      </c>
      <c r="G67" s="39">
        <v>1617194</v>
      </c>
      <c r="H67" s="39">
        <v>1625170</v>
      </c>
      <c r="I67" s="39">
        <v>1632322</v>
      </c>
      <c r="J67" s="39">
        <v>1662913</v>
      </c>
      <c r="K67" s="39">
        <v>1716960</v>
      </c>
      <c r="L67" s="39">
        <v>1762908</v>
      </c>
      <c r="M67" s="39">
        <v>1764909</v>
      </c>
      <c r="N67" s="39">
        <v>1755119</v>
      </c>
      <c r="O67" s="39">
        <v>1786629</v>
      </c>
      <c r="P67" s="39">
        <v>1735262</v>
      </c>
      <c r="Q67" s="39">
        <v>1550950</v>
      </c>
      <c r="R67" s="39">
        <v>1448074</v>
      </c>
      <c r="S67" s="39">
        <v>1838459</v>
      </c>
      <c r="T67" s="39">
        <v>1678936</v>
      </c>
      <c r="U67" s="39">
        <v>1582374</v>
      </c>
      <c r="V67" s="39">
        <v>1547138</v>
      </c>
      <c r="W67" s="39">
        <v>1572720</v>
      </c>
      <c r="X67" s="39">
        <v>1534045</v>
      </c>
      <c r="Y67" s="39">
        <v>1485254</v>
      </c>
      <c r="Z67" s="39">
        <v>1456994</v>
      </c>
      <c r="AA67" s="39">
        <v>1485188</v>
      </c>
      <c r="AB67" s="39">
        <v>1427870</v>
      </c>
      <c r="AC67" s="39">
        <v>1367228</v>
      </c>
      <c r="AD67" s="39">
        <v>1331470</v>
      </c>
      <c r="AE67" s="39">
        <v>1393680</v>
      </c>
      <c r="AF67" s="39">
        <v>1310441</v>
      </c>
      <c r="AG67" s="39">
        <v>1250909</v>
      </c>
      <c r="AH67" s="39">
        <v>1642393</v>
      </c>
      <c r="AI67" s="39">
        <v>1546026</v>
      </c>
      <c r="AJ67" s="39">
        <v>1519081</v>
      </c>
      <c r="AK67" s="39">
        <v>1472331</v>
      </c>
      <c r="AL67" s="39">
        <v>1449627</v>
      </c>
      <c r="AM67" s="39">
        <v>1500615</v>
      </c>
      <c r="AN67" s="39">
        <v>1394343</v>
      </c>
      <c r="AO67" s="39">
        <v>1347608</v>
      </c>
    </row>
    <row r="68" spans="1:109" s="46" customFormat="1">
      <c r="A68" s="46" t="s">
        <v>319</v>
      </c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</row>
    <row r="69" spans="1:109" s="55" customFormat="1">
      <c r="A69" s="58" t="s">
        <v>320</v>
      </c>
      <c r="B69" s="59" t="s">
        <v>321</v>
      </c>
      <c r="C69" s="60">
        <v>1428462</v>
      </c>
      <c r="D69" s="60">
        <v>1340233</v>
      </c>
      <c r="E69" s="61">
        <v>1339008</v>
      </c>
      <c r="F69" s="60">
        <v>1477300</v>
      </c>
      <c r="G69" s="60">
        <v>2415555</v>
      </c>
      <c r="H69" s="61">
        <v>2349785</v>
      </c>
      <c r="I69" s="60">
        <v>2405179</v>
      </c>
      <c r="J69" s="60">
        <v>2472944</v>
      </c>
      <c r="K69" s="60">
        <v>2525632</v>
      </c>
      <c r="L69" s="60">
        <v>3048553</v>
      </c>
      <c r="M69" s="60">
        <v>2898268</v>
      </c>
      <c r="N69" s="60">
        <v>2936507</v>
      </c>
      <c r="O69" s="60">
        <v>3528060</v>
      </c>
      <c r="P69" s="60">
        <v>3429386</v>
      </c>
      <c r="Q69" s="60">
        <v>3537286</v>
      </c>
      <c r="R69" s="60">
        <v>3490045</v>
      </c>
      <c r="S69" s="60">
        <v>3932755</v>
      </c>
      <c r="T69" s="60">
        <v>3679059</v>
      </c>
      <c r="U69" s="60">
        <v>3644811</v>
      </c>
      <c r="V69" s="60">
        <v>3710920</v>
      </c>
      <c r="W69" s="60">
        <v>3813408.4876199998</v>
      </c>
      <c r="X69" s="60">
        <v>3724879</v>
      </c>
      <c r="Y69" s="60">
        <v>3960446</v>
      </c>
      <c r="Z69" s="60">
        <v>3994258</v>
      </c>
      <c r="AA69" s="60">
        <v>4130953</v>
      </c>
      <c r="AB69" s="60">
        <v>4036969</v>
      </c>
      <c r="AC69" s="60">
        <v>4016531</v>
      </c>
      <c r="AD69" s="60">
        <v>3981000</v>
      </c>
      <c r="AE69" s="60">
        <v>4117466</v>
      </c>
      <c r="AF69" s="60">
        <v>4590902</v>
      </c>
      <c r="AG69" s="60">
        <v>4331322</v>
      </c>
      <c r="AH69" s="60">
        <v>4654390</v>
      </c>
      <c r="AI69" s="60">
        <f>AI67+AI57+AI45</f>
        <v>4677970</v>
      </c>
      <c r="AJ69" s="60">
        <f>AJ67+AJ57+AJ45</f>
        <v>4359162</v>
      </c>
      <c r="AK69" s="60">
        <f>AK67+AK57+AK45</f>
        <v>4243381</v>
      </c>
      <c r="AL69" s="60">
        <v>4328790</v>
      </c>
      <c r="AM69" s="60">
        <v>4709699</v>
      </c>
      <c r="AN69" s="60">
        <v>4480685</v>
      </c>
      <c r="AO69" s="60">
        <v>4768975</v>
      </c>
    </row>
    <row r="70" spans="1:109">
      <c r="AB70" s="68"/>
      <c r="AC70" s="68"/>
      <c r="AD70" s="68"/>
    </row>
    <row r="71" spans="1:109">
      <c r="A71" s="23"/>
      <c r="B71" s="23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</row>
    <row r="72" spans="1:109">
      <c r="A72" s="23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4"/>
      <c r="AK72" s="44"/>
    </row>
    <row r="73" spans="1:109">
      <c r="A73" s="23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67"/>
      <c r="BE73" s="67"/>
      <c r="BF73" s="67"/>
      <c r="BG73" s="67"/>
      <c r="BH73" s="67"/>
      <c r="BI73" s="67"/>
      <c r="BJ73" s="67"/>
      <c r="BK73" s="67"/>
      <c r="BL73" s="67"/>
      <c r="BM73" s="67"/>
      <c r="BN73" s="67"/>
      <c r="BO73" s="67"/>
      <c r="BP73" s="67"/>
      <c r="BQ73" s="67"/>
      <c r="BR73" s="67"/>
      <c r="BS73" s="67"/>
      <c r="BT73" s="67"/>
      <c r="BU73" s="67"/>
      <c r="BV73" s="67"/>
      <c r="BW73" s="67"/>
      <c r="BX73" s="67"/>
      <c r="BY73" s="67"/>
      <c r="BZ73" s="67"/>
      <c r="CA73" s="67"/>
      <c r="CB73" s="67"/>
      <c r="CC73" s="67"/>
      <c r="CD73" s="67"/>
      <c r="CE73" s="67"/>
      <c r="CF73" s="67"/>
      <c r="CG73" s="67"/>
      <c r="CH73" s="67"/>
      <c r="CI73" s="67"/>
      <c r="CJ73" s="67"/>
      <c r="CK73" s="67"/>
      <c r="CL73" s="67"/>
      <c r="CM73" s="67"/>
      <c r="CN73" s="67"/>
      <c r="CO73" s="67"/>
      <c r="CP73" s="67"/>
      <c r="CQ73" s="67"/>
      <c r="CR73" s="67"/>
      <c r="CS73" s="67"/>
      <c r="CT73" s="67"/>
      <c r="CU73" s="67"/>
      <c r="CV73" s="67"/>
      <c r="CW73" s="67"/>
      <c r="CX73" s="67"/>
      <c r="CY73" s="67"/>
      <c r="CZ73" s="67"/>
      <c r="DA73" s="67"/>
      <c r="DB73" s="67"/>
      <c r="DC73" s="67"/>
      <c r="DD73" s="67"/>
      <c r="DE73" s="67"/>
    </row>
    <row r="74" spans="1:109">
      <c r="A74" s="23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4"/>
      <c r="AK74" s="44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/>
      <c r="BH74" s="67"/>
      <c r="BI74" s="67"/>
      <c r="BJ74" s="67"/>
      <c r="BK74" s="67"/>
      <c r="BL74" s="67"/>
      <c r="BM74" s="67"/>
      <c r="BN74" s="67"/>
      <c r="BO74" s="67"/>
      <c r="BP74" s="67"/>
      <c r="BQ74" s="67"/>
      <c r="BR74" s="67"/>
      <c r="BS74" s="67"/>
      <c r="BT74" s="67"/>
      <c r="BU74" s="67"/>
      <c r="BV74" s="67"/>
      <c r="BW74" s="67"/>
      <c r="BX74" s="67"/>
      <c r="BY74" s="67"/>
      <c r="BZ74" s="67"/>
      <c r="CA74" s="67"/>
      <c r="CB74" s="67"/>
      <c r="CC74" s="67"/>
      <c r="CD74" s="67"/>
      <c r="CE74" s="67"/>
      <c r="CF74" s="67"/>
      <c r="CG74" s="67"/>
      <c r="CH74" s="67"/>
      <c r="CI74" s="67"/>
      <c r="CJ74" s="67"/>
      <c r="CK74" s="67"/>
      <c r="CL74" s="67"/>
      <c r="CM74" s="67"/>
      <c r="CN74" s="67"/>
      <c r="CO74" s="67"/>
      <c r="CP74" s="67"/>
      <c r="CQ74" s="67"/>
      <c r="CR74" s="67"/>
      <c r="CS74" s="67"/>
      <c r="CT74" s="67"/>
      <c r="CU74" s="67"/>
      <c r="CV74" s="67"/>
      <c r="CW74" s="67"/>
      <c r="CX74" s="67"/>
      <c r="CY74" s="67"/>
      <c r="CZ74" s="67"/>
      <c r="DA74" s="67"/>
      <c r="DB74" s="67"/>
      <c r="DC74" s="67"/>
      <c r="DD74" s="67"/>
      <c r="DE74" s="67"/>
    </row>
    <row r="75" spans="1:109">
      <c r="A75" s="23"/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</row>
  </sheetData>
  <mergeCells count="4">
    <mergeCell ref="A1:R1"/>
    <mergeCell ref="AS1:AU1"/>
    <mergeCell ref="A2:B2"/>
    <mergeCell ref="A3:B3"/>
  </mergeCells>
  <phoneticPr fontId="37" type="noConversion"/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279B7-4B1A-4EA6-A022-04F564A16B00}">
  <dimension ref="A1:AO66"/>
  <sheetViews>
    <sheetView showGridLines="0" zoomScale="70" zoomScaleNormal="70" workbookViewId="0">
      <pane xSplit="2" topLeftCell="AF1" activePane="topRight" state="frozen"/>
      <selection pane="topRight" activeCell="AT41" sqref="AT41"/>
    </sheetView>
  </sheetViews>
  <sheetFormatPr defaultColWidth="9.77734375" defaultRowHeight="13.8"/>
  <cols>
    <col min="1" max="2" width="49.77734375" style="33" customWidth="1"/>
    <col min="3" max="12" width="11" style="47" customWidth="1"/>
    <col min="13" max="16" width="11" style="48" customWidth="1"/>
    <col min="17" max="19" width="11.77734375" style="33" customWidth="1"/>
    <col min="20" max="22" width="9.77734375" style="33"/>
    <col min="23" max="23" width="9.6640625" style="33" customWidth="1"/>
    <col min="24" max="25" width="9.77734375" style="33"/>
    <col min="26" max="30" width="10.21875" style="33" bestFit="1" customWidth="1"/>
    <col min="31" max="16384" width="9.77734375" style="33"/>
  </cols>
  <sheetData>
    <row r="1" spans="1:41" ht="78" customHeight="1">
      <c r="A1" s="123" t="s">
        <v>0</v>
      </c>
      <c r="B1" s="124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ht="20.25" customHeight="1">
      <c r="A2" s="112" t="s">
        <v>326</v>
      </c>
      <c r="B2" s="112"/>
      <c r="C2" s="5">
        <v>2016</v>
      </c>
      <c r="D2" s="34">
        <v>42795</v>
      </c>
      <c r="E2" s="34">
        <v>42887</v>
      </c>
      <c r="F2" s="34">
        <v>42979</v>
      </c>
      <c r="G2" s="34">
        <v>43070</v>
      </c>
      <c r="H2" s="34">
        <v>43160</v>
      </c>
      <c r="I2" s="34">
        <v>43252</v>
      </c>
      <c r="J2" s="34">
        <v>43344</v>
      </c>
      <c r="K2" s="34">
        <v>43465</v>
      </c>
      <c r="L2" s="34">
        <v>43525</v>
      </c>
      <c r="M2" s="34">
        <v>43617</v>
      </c>
      <c r="N2" s="34">
        <v>43709</v>
      </c>
      <c r="O2" s="34">
        <v>43800</v>
      </c>
      <c r="P2" s="34">
        <v>43891</v>
      </c>
      <c r="Q2" s="34">
        <v>43983</v>
      </c>
      <c r="R2" s="34">
        <v>44075</v>
      </c>
      <c r="S2" s="34">
        <v>44166</v>
      </c>
      <c r="T2" s="34">
        <v>44256</v>
      </c>
      <c r="U2" s="34">
        <v>44377</v>
      </c>
      <c r="V2" s="34">
        <v>44469</v>
      </c>
      <c r="W2" s="34">
        <v>44561</v>
      </c>
      <c r="X2" s="34">
        <v>44621</v>
      </c>
      <c r="Y2" s="34">
        <v>44742</v>
      </c>
      <c r="Z2" s="34">
        <v>44805</v>
      </c>
      <c r="AA2" s="35">
        <v>44896</v>
      </c>
      <c r="AB2" s="35">
        <v>44986</v>
      </c>
      <c r="AC2" s="35">
        <v>45078</v>
      </c>
      <c r="AD2" s="35">
        <v>45170</v>
      </c>
      <c r="AE2" s="35">
        <v>45261</v>
      </c>
      <c r="AF2" s="35">
        <v>45352</v>
      </c>
      <c r="AG2" s="35">
        <v>45444</v>
      </c>
      <c r="AH2" s="35">
        <v>45536</v>
      </c>
      <c r="AI2" s="35">
        <v>45627</v>
      </c>
      <c r="AJ2" s="35">
        <v>45717</v>
      </c>
      <c r="AK2" s="35">
        <v>45809</v>
      </c>
      <c r="AL2" s="35">
        <v>45901</v>
      </c>
      <c r="AM2" s="35">
        <v>45992</v>
      </c>
      <c r="AN2" s="35">
        <v>46082</v>
      </c>
      <c r="AO2" s="35">
        <v>46174</v>
      </c>
    </row>
    <row r="3" spans="1:41" s="38" customFormat="1" ht="16.2">
      <c r="A3" s="113" t="s">
        <v>327</v>
      </c>
      <c r="B3" s="113"/>
      <c r="C3" s="8">
        <v>2016</v>
      </c>
      <c r="D3" s="36" t="s">
        <v>328</v>
      </c>
      <c r="E3" s="36" t="s">
        <v>329</v>
      </c>
      <c r="F3" s="37" t="s">
        <v>330</v>
      </c>
      <c r="G3" s="37" t="s">
        <v>331</v>
      </c>
      <c r="H3" s="36" t="s">
        <v>332</v>
      </c>
      <c r="I3" s="36" t="s">
        <v>333</v>
      </c>
      <c r="J3" s="37" t="s">
        <v>334</v>
      </c>
      <c r="K3" s="37" t="s">
        <v>335</v>
      </c>
      <c r="L3" s="37" t="s">
        <v>336</v>
      </c>
      <c r="M3" s="36" t="s">
        <v>337</v>
      </c>
      <c r="N3" s="37" t="s">
        <v>338</v>
      </c>
      <c r="O3" s="37" t="s">
        <v>339</v>
      </c>
      <c r="P3" s="37" t="s">
        <v>340</v>
      </c>
      <c r="Q3" s="36">
        <v>43983</v>
      </c>
      <c r="R3" s="36" t="s">
        <v>341</v>
      </c>
      <c r="S3" s="36" t="s">
        <v>342</v>
      </c>
      <c r="T3" s="36">
        <v>44256</v>
      </c>
      <c r="U3" s="36">
        <v>44377</v>
      </c>
      <c r="V3" s="36" t="s">
        <v>343</v>
      </c>
      <c r="W3" s="36" t="s">
        <v>344</v>
      </c>
      <c r="X3" s="36">
        <v>44621</v>
      </c>
      <c r="Y3" s="36">
        <v>44742</v>
      </c>
      <c r="Z3" s="36" t="s">
        <v>345</v>
      </c>
      <c r="AA3" s="36" t="s">
        <v>346</v>
      </c>
      <c r="AB3" s="36">
        <v>44986</v>
      </c>
      <c r="AC3" s="36">
        <v>45078</v>
      </c>
      <c r="AD3" s="36" t="s">
        <v>347</v>
      </c>
      <c r="AE3" s="36" t="s">
        <v>348</v>
      </c>
      <c r="AF3" s="36" t="s">
        <v>349</v>
      </c>
      <c r="AG3" s="36" t="s">
        <v>350</v>
      </c>
      <c r="AH3" s="36" t="s">
        <v>351</v>
      </c>
      <c r="AI3" s="36" t="s">
        <v>352</v>
      </c>
      <c r="AJ3" s="36" t="s">
        <v>477</v>
      </c>
      <c r="AK3" s="36" t="s">
        <v>476</v>
      </c>
      <c r="AL3" s="36" t="s">
        <v>488</v>
      </c>
      <c r="AM3" s="36" t="s">
        <v>496</v>
      </c>
      <c r="AN3" s="36" t="s">
        <v>505</v>
      </c>
      <c r="AO3" s="36" t="s">
        <v>506</v>
      </c>
    </row>
    <row r="4" spans="1:41" s="40" customFormat="1" ht="14.4">
      <c r="A4" s="27" t="s">
        <v>353</v>
      </c>
      <c r="B4" s="27" t="s">
        <v>354</v>
      </c>
      <c r="C4" s="39">
        <v>28829</v>
      </c>
      <c r="D4" s="39">
        <v>-68698</v>
      </c>
      <c r="E4" s="39">
        <v>-8608</v>
      </c>
      <c r="F4" s="39">
        <v>46743</v>
      </c>
      <c r="G4" s="39">
        <v>166527</v>
      </c>
      <c r="H4" s="39">
        <v>-34415</v>
      </c>
      <c r="I4" s="39">
        <v>-6099</v>
      </c>
      <c r="J4" s="39">
        <v>77752.493780000019</v>
      </c>
      <c r="K4" s="39">
        <v>304671.05761000002</v>
      </c>
      <c r="L4" s="39">
        <v>-58232</v>
      </c>
      <c r="M4" s="39">
        <v>25846.834000000013</v>
      </c>
      <c r="N4" s="39">
        <v>134587.133</v>
      </c>
      <c r="O4" s="39">
        <v>370711.9740000001</v>
      </c>
      <c r="P4" s="39">
        <v>-173699.05799999999</v>
      </c>
      <c r="Q4" s="39">
        <v>-251464.29</v>
      </c>
      <c r="R4" s="39">
        <v>-269792</v>
      </c>
      <c r="S4" s="39">
        <v>-172292.99999999997</v>
      </c>
      <c r="T4" s="39">
        <v>-103776</v>
      </c>
      <c r="U4" s="39">
        <v>-115901</v>
      </c>
      <c r="V4" s="39">
        <v>-31195.999999999971</v>
      </c>
      <c r="W4" s="39">
        <v>118573.99797000026</v>
      </c>
      <c r="X4" s="39">
        <v>62007</v>
      </c>
      <c r="Y4" s="39">
        <v>125292.99999999997</v>
      </c>
      <c r="Z4" s="39">
        <v>237191.99999999994</v>
      </c>
      <c r="AA4" s="39">
        <v>458939.13300000003</v>
      </c>
      <c r="AB4" s="39">
        <v>-2835.7089999999998</v>
      </c>
      <c r="AC4" s="39">
        <v>51817</v>
      </c>
      <c r="AD4" s="39">
        <v>145503</v>
      </c>
      <c r="AE4" s="39">
        <v>356908</v>
      </c>
      <c r="AF4" s="39">
        <v>25183</v>
      </c>
      <c r="AG4" s="39">
        <v>106841</v>
      </c>
      <c r="AH4" s="39">
        <v>191368</v>
      </c>
      <c r="AI4" s="39">
        <v>312797.22679000092</v>
      </c>
      <c r="AJ4" s="39">
        <v>-100490.875</v>
      </c>
      <c r="AK4" s="39">
        <v>-66968</v>
      </c>
      <c r="AL4" s="39">
        <v>165789</v>
      </c>
      <c r="AM4" s="39">
        <v>450085</v>
      </c>
      <c r="AN4" s="39">
        <v>-115947</v>
      </c>
      <c r="AO4" s="39">
        <v>-14523</v>
      </c>
    </row>
    <row r="5" spans="1:41" s="40" customFormat="1" ht="14.4">
      <c r="A5" s="41" t="s">
        <v>355</v>
      </c>
      <c r="B5" s="41" t="s">
        <v>356</v>
      </c>
      <c r="C5" s="42">
        <v>130391</v>
      </c>
      <c r="D5" s="42">
        <v>36414</v>
      </c>
      <c r="E5" s="42">
        <v>94646</v>
      </c>
      <c r="F5" s="42">
        <v>155782</v>
      </c>
      <c r="G5" s="42">
        <v>263757</v>
      </c>
      <c r="H5" s="42">
        <v>51659</v>
      </c>
      <c r="I5" s="42">
        <v>110244</v>
      </c>
      <c r="J5" s="42">
        <v>191441.65304000003</v>
      </c>
      <c r="K5" s="42">
        <v>321768.77104000002</v>
      </c>
      <c r="L5" s="42">
        <v>90244.968370000002</v>
      </c>
      <c r="M5" s="42">
        <v>187868.25580000001</v>
      </c>
      <c r="N5" s="42">
        <v>306657.41608</v>
      </c>
      <c r="O5" s="42">
        <v>496349.76523000014</v>
      </c>
      <c r="P5" s="42">
        <v>19283.94200000001</v>
      </c>
      <c r="Q5" s="42">
        <v>-58677.290000000008</v>
      </c>
      <c r="R5" s="42">
        <v>-57218.090139999986</v>
      </c>
      <c r="S5" s="42">
        <v>33124.629040000029</v>
      </c>
      <c r="T5" s="42">
        <v>-28891</v>
      </c>
      <c r="U5" s="42">
        <v>-3272.4337200000009</v>
      </c>
      <c r="V5" s="42">
        <v>103825.64806000004</v>
      </c>
      <c r="W5" s="42">
        <v>294101.59588000027</v>
      </c>
      <c r="X5" s="42">
        <v>133361.20827999999</v>
      </c>
      <c r="Y5" s="42">
        <v>281185.61083999998</v>
      </c>
      <c r="Z5" s="42">
        <v>441143.05282999994</v>
      </c>
      <c r="AA5" s="42">
        <v>663930.28023999999</v>
      </c>
      <c r="AB5" s="42">
        <v>128134.291</v>
      </c>
      <c r="AC5" s="42">
        <v>267738</v>
      </c>
      <c r="AD5" s="42">
        <v>426195</v>
      </c>
      <c r="AE5" s="42">
        <v>712204</v>
      </c>
      <c r="AF5" s="42">
        <v>166079</v>
      </c>
      <c r="AG5" s="42">
        <v>340919</v>
      </c>
      <c r="AH5" s="42">
        <v>511490</v>
      </c>
      <c r="AI5" s="42">
        <v>723990.15494000097</v>
      </c>
      <c r="AJ5" s="42">
        <v>166461</v>
      </c>
      <c r="AK5" s="42">
        <v>373513</v>
      </c>
      <c r="AL5" s="42">
        <v>584386</v>
      </c>
      <c r="AM5" s="42">
        <v>879342</v>
      </c>
      <c r="AN5" s="42">
        <v>168844</v>
      </c>
      <c r="AO5" s="42">
        <v>254156</v>
      </c>
    </row>
    <row r="6" spans="1:41" s="40" customFormat="1" ht="14.4">
      <c r="A6" s="43" t="s">
        <v>357</v>
      </c>
      <c r="B6" s="43" t="s">
        <v>358</v>
      </c>
      <c r="C6" s="44">
        <v>-85719</v>
      </c>
      <c r="D6" s="44">
        <v>-18059</v>
      </c>
      <c r="E6" s="44">
        <v>-9556</v>
      </c>
      <c r="F6" s="44">
        <v>-14390</v>
      </c>
      <c r="G6" s="44">
        <v>9044</v>
      </c>
      <c r="H6" s="44">
        <v>10860</v>
      </c>
      <c r="I6" s="44">
        <v>20262</v>
      </c>
      <c r="J6" s="44">
        <v>62228</v>
      </c>
      <c r="K6" s="44">
        <v>137717</v>
      </c>
      <c r="L6" s="44">
        <v>-7799</v>
      </c>
      <c r="M6" s="44">
        <v>-8111</v>
      </c>
      <c r="N6" s="44">
        <v>1431</v>
      </c>
      <c r="O6" s="44">
        <v>53766.000000000087</v>
      </c>
      <c r="P6" s="44">
        <v>-87445</v>
      </c>
      <c r="Q6" s="44">
        <v>-274225</v>
      </c>
      <c r="R6" s="44">
        <v>-380153</v>
      </c>
      <c r="S6" s="44">
        <v>-431416</v>
      </c>
      <c r="T6" s="44">
        <v>-153042</v>
      </c>
      <c r="U6" s="44">
        <v>-252167</v>
      </c>
      <c r="V6" s="44">
        <v>-292062</v>
      </c>
      <c r="W6" s="44">
        <v>-270597.99999999977</v>
      </c>
      <c r="X6" s="44">
        <v>-33277</v>
      </c>
      <c r="Y6" s="44">
        <v>-50750</v>
      </c>
      <c r="Z6" s="44">
        <v>-84661</v>
      </c>
      <c r="AA6" s="44">
        <v>-47144</v>
      </c>
      <c r="AB6" s="44">
        <v>-50144</v>
      </c>
      <c r="AC6" s="44">
        <v>-89609</v>
      </c>
      <c r="AD6" s="44">
        <v>-125807</v>
      </c>
      <c r="AE6" s="44">
        <v>-79626</v>
      </c>
      <c r="AF6" s="44">
        <v>-76223</v>
      </c>
      <c r="AG6" s="44">
        <v>-93854</v>
      </c>
      <c r="AH6" s="44">
        <v>-132670</v>
      </c>
      <c r="AI6" s="44">
        <v>-208720</v>
      </c>
      <c r="AJ6" s="44">
        <v>-49623</v>
      </c>
      <c r="AK6" s="44">
        <v>-122071</v>
      </c>
      <c r="AL6" s="44">
        <v>-146287</v>
      </c>
      <c r="AM6" s="44">
        <v>-110172</v>
      </c>
      <c r="AN6" s="44">
        <v>-104893</v>
      </c>
      <c r="AO6" s="44">
        <v>-37629</v>
      </c>
    </row>
    <row r="7" spans="1:41" s="40" customFormat="1" ht="14.4">
      <c r="A7" s="43" t="s">
        <v>359</v>
      </c>
      <c r="B7" s="43" t="s">
        <v>360</v>
      </c>
      <c r="C7" s="44">
        <v>103396</v>
      </c>
      <c r="D7" s="44">
        <v>25424</v>
      </c>
      <c r="E7" s="44">
        <v>51461</v>
      </c>
      <c r="F7" s="44">
        <v>83286</v>
      </c>
      <c r="G7" s="44">
        <v>119697</v>
      </c>
      <c r="H7" s="44">
        <v>29593</v>
      </c>
      <c r="I7" s="44">
        <v>63321</v>
      </c>
      <c r="J7" s="44">
        <v>96593.623430000021</v>
      </c>
      <c r="K7" s="44">
        <v>133143.652</v>
      </c>
      <c r="L7" s="44">
        <v>45702</v>
      </c>
      <c r="M7" s="44">
        <v>93789</v>
      </c>
      <c r="N7" s="44">
        <v>143281</v>
      </c>
      <c r="O7" s="44">
        <v>195880</v>
      </c>
      <c r="P7" s="44">
        <v>48632.94200000001</v>
      </c>
      <c r="Q7" s="44">
        <v>100142.70999999999</v>
      </c>
      <c r="R7" s="44">
        <v>151642</v>
      </c>
      <c r="S7" s="44">
        <v>210090</v>
      </c>
      <c r="T7" s="44">
        <v>54386</v>
      </c>
      <c r="U7" s="44">
        <v>108175</v>
      </c>
      <c r="V7" s="44">
        <v>164623</v>
      </c>
      <c r="W7" s="44">
        <v>225836</v>
      </c>
      <c r="X7" s="44">
        <v>53738</v>
      </c>
      <c r="Y7" s="44">
        <v>113819</v>
      </c>
      <c r="Z7" s="44">
        <v>174344</v>
      </c>
      <c r="AA7" s="44">
        <v>235261</v>
      </c>
      <c r="AB7" s="44">
        <v>64074</v>
      </c>
      <c r="AC7" s="44">
        <v>131253</v>
      </c>
      <c r="AD7" s="44">
        <v>199187</v>
      </c>
      <c r="AE7" s="44">
        <v>270564</v>
      </c>
      <c r="AF7" s="44">
        <v>72257</v>
      </c>
      <c r="AG7" s="44">
        <v>146247</v>
      </c>
      <c r="AH7" s="44">
        <v>221775</v>
      </c>
      <c r="AI7" s="44">
        <v>308853</v>
      </c>
      <c r="AJ7" s="44">
        <v>77188</v>
      </c>
      <c r="AK7" s="44">
        <v>177223</v>
      </c>
      <c r="AL7" s="44">
        <v>258571</v>
      </c>
      <c r="AM7" s="44">
        <v>336026</v>
      </c>
      <c r="AN7" s="44">
        <v>81815</v>
      </c>
      <c r="AO7" s="44">
        <v>79110</v>
      </c>
    </row>
    <row r="8" spans="1:41" s="40" customFormat="1" ht="14.4">
      <c r="A8" s="43" t="s">
        <v>160</v>
      </c>
      <c r="B8" s="43" t="s">
        <v>161</v>
      </c>
      <c r="C8" s="44"/>
      <c r="D8" s="44"/>
      <c r="E8" s="44"/>
      <c r="F8" s="44"/>
      <c r="G8" s="44"/>
      <c r="H8" s="44"/>
      <c r="I8" s="44"/>
      <c r="J8" s="44"/>
      <c r="K8" s="44"/>
      <c r="L8" s="44">
        <v>31091</v>
      </c>
      <c r="M8" s="44">
        <v>52126</v>
      </c>
      <c r="N8" s="44">
        <v>79136</v>
      </c>
      <c r="O8" s="44">
        <v>107301</v>
      </c>
      <c r="P8" s="44">
        <v>31021</v>
      </c>
      <c r="Q8" s="44">
        <v>59082</v>
      </c>
      <c r="R8" s="44">
        <v>89828</v>
      </c>
      <c r="S8" s="44">
        <v>121992</v>
      </c>
      <c r="T8" s="44">
        <v>33987</v>
      </c>
      <c r="U8" s="44">
        <v>70047</v>
      </c>
      <c r="V8" s="44">
        <v>108882</v>
      </c>
      <c r="W8" s="44">
        <v>150644</v>
      </c>
      <c r="X8" s="44">
        <v>42423</v>
      </c>
      <c r="Y8" s="44">
        <v>84738</v>
      </c>
      <c r="Z8" s="44">
        <v>128053</v>
      </c>
      <c r="AA8" s="44">
        <v>170439</v>
      </c>
      <c r="AB8" s="44">
        <v>42934</v>
      </c>
      <c r="AC8" s="44">
        <v>85582</v>
      </c>
      <c r="AD8" s="44">
        <v>127717</v>
      </c>
      <c r="AE8" s="44">
        <v>169889</v>
      </c>
      <c r="AF8" s="44">
        <v>42296</v>
      </c>
      <c r="AG8" s="44">
        <v>83938</v>
      </c>
      <c r="AH8" s="44">
        <v>125587</v>
      </c>
      <c r="AI8" s="44">
        <v>174818</v>
      </c>
      <c r="AJ8" s="44">
        <v>47410</v>
      </c>
      <c r="AK8" s="44">
        <v>98159</v>
      </c>
      <c r="AL8" s="44">
        <v>146745</v>
      </c>
      <c r="AM8" s="44">
        <v>195963</v>
      </c>
      <c r="AN8" s="44">
        <v>50620</v>
      </c>
      <c r="AO8" s="44">
        <v>50911</v>
      </c>
    </row>
    <row r="9" spans="1:41" s="40" customFormat="1" ht="14.4">
      <c r="A9" s="43" t="s">
        <v>361</v>
      </c>
      <c r="B9" s="43" t="s">
        <v>362</v>
      </c>
      <c r="C9" s="44">
        <v>67639</v>
      </c>
      <c r="D9" s="44">
        <v>21538</v>
      </c>
      <c r="E9" s="44">
        <v>39092</v>
      </c>
      <c r="F9" s="44">
        <v>55043</v>
      </c>
      <c r="G9" s="44">
        <v>67414</v>
      </c>
      <c r="H9" s="44">
        <v>-3181</v>
      </c>
      <c r="I9" s="44">
        <v>6542</v>
      </c>
      <c r="J9" s="44">
        <v>-1677</v>
      </c>
      <c r="K9" s="44">
        <v>-7585.47757000001</v>
      </c>
      <c r="L9" s="44">
        <v>11406</v>
      </c>
      <c r="M9" s="44">
        <v>30466</v>
      </c>
      <c r="N9" s="44">
        <v>46650</v>
      </c>
      <c r="O9" s="44">
        <v>69700</v>
      </c>
      <c r="P9" s="44">
        <v>16357</v>
      </c>
      <c r="Q9" s="44">
        <v>33732</v>
      </c>
      <c r="R9" s="44">
        <v>41241</v>
      </c>
      <c r="S9" s="44">
        <v>52220</v>
      </c>
      <c r="T9" s="44">
        <v>25773</v>
      </c>
      <c r="U9" s="44">
        <v>36688</v>
      </c>
      <c r="V9" s="44">
        <v>59606</v>
      </c>
      <c r="W9" s="44">
        <v>109571</v>
      </c>
      <c r="X9" s="44">
        <v>50676</v>
      </c>
      <c r="Y9" s="44">
        <v>83112</v>
      </c>
      <c r="Z9" s="44">
        <v>128606</v>
      </c>
      <c r="AA9" s="44">
        <v>174292.133</v>
      </c>
      <c r="AB9" s="44">
        <v>49971.290999999997</v>
      </c>
      <c r="AC9" s="44">
        <v>103536</v>
      </c>
      <c r="AD9" s="44">
        <v>149528</v>
      </c>
      <c r="AE9" s="44">
        <v>197788</v>
      </c>
      <c r="AF9" s="44">
        <v>53137</v>
      </c>
      <c r="AG9" s="44">
        <v>107763</v>
      </c>
      <c r="AH9" s="44">
        <v>158249</v>
      </c>
      <c r="AI9" s="44">
        <v>199891</v>
      </c>
      <c r="AJ9" s="44">
        <v>42332</v>
      </c>
      <c r="AK9" s="44">
        <v>103419</v>
      </c>
      <c r="AL9" s="44">
        <v>153485</v>
      </c>
      <c r="AM9" s="44">
        <v>263649</v>
      </c>
      <c r="AN9" s="44">
        <v>74529</v>
      </c>
      <c r="AO9" s="44">
        <v>87701</v>
      </c>
    </row>
    <row r="10" spans="1:41" s="40" customFormat="1" ht="14.4">
      <c r="A10" s="43" t="s">
        <v>363</v>
      </c>
      <c r="B10" s="43" t="s">
        <v>364</v>
      </c>
      <c r="C10" s="44">
        <v>45075</v>
      </c>
      <c r="D10" s="44">
        <v>7511</v>
      </c>
      <c r="E10" s="44">
        <v>13649</v>
      </c>
      <c r="F10" s="44">
        <v>31843</v>
      </c>
      <c r="G10" s="44">
        <v>67602</v>
      </c>
      <c r="H10" s="44">
        <v>14387</v>
      </c>
      <c r="I10" s="44">
        <v>20119</v>
      </c>
      <c r="J10" s="44">
        <v>34297.029609999998</v>
      </c>
      <c r="K10" s="44">
        <v>58493.596610000001</v>
      </c>
      <c r="L10" s="44">
        <v>9844.9683700000005</v>
      </c>
      <c r="M10" s="44">
        <v>19598.255799999999</v>
      </c>
      <c r="N10" s="44">
        <v>36159.416079999995</v>
      </c>
      <c r="O10" s="44">
        <v>69702.765230000005</v>
      </c>
      <c r="P10" s="44">
        <v>10718</v>
      </c>
      <c r="Q10" s="44">
        <v>22591</v>
      </c>
      <c r="R10" s="44">
        <v>40223.90986</v>
      </c>
      <c r="S10" s="44">
        <v>80238.62904</v>
      </c>
      <c r="T10" s="44">
        <v>10005</v>
      </c>
      <c r="U10" s="44">
        <v>33984.566279999999</v>
      </c>
      <c r="V10" s="44">
        <v>62776.64806</v>
      </c>
      <c r="W10" s="44">
        <v>78648.595880000008</v>
      </c>
      <c r="X10" s="44">
        <v>19801.208279999999</v>
      </c>
      <c r="Y10" s="44">
        <v>50266.610840000001</v>
      </c>
      <c r="Z10" s="44">
        <v>94801.052830000001</v>
      </c>
      <c r="AA10" s="44">
        <v>131082.14724000002</v>
      </c>
      <c r="AB10" s="44">
        <v>21299</v>
      </c>
      <c r="AC10" s="44">
        <v>36976</v>
      </c>
      <c r="AD10" s="44">
        <v>75570</v>
      </c>
      <c r="AE10" s="44">
        <v>153589</v>
      </c>
      <c r="AF10" s="44">
        <v>74612</v>
      </c>
      <c r="AG10" s="44">
        <v>96825</v>
      </c>
      <c r="AH10" s="44">
        <v>138549</v>
      </c>
      <c r="AI10" s="44">
        <v>249148.15494000091</v>
      </c>
      <c r="AJ10" s="44">
        <v>49154</v>
      </c>
      <c r="AK10" s="44">
        <v>116783</v>
      </c>
      <c r="AL10" s="44">
        <v>171872</v>
      </c>
      <c r="AM10" s="44">
        <v>193876</v>
      </c>
      <c r="AN10" s="44">
        <v>66773</v>
      </c>
      <c r="AO10" s="44">
        <v>74063</v>
      </c>
    </row>
    <row r="11" spans="1:41" s="40" customFormat="1" ht="14.4">
      <c r="A11" s="41" t="s">
        <v>365</v>
      </c>
      <c r="B11" s="41" t="s">
        <v>366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2">
        <v>-212573.90986000001</v>
      </c>
      <c r="S11" s="42">
        <v>-205417.62904</v>
      </c>
      <c r="T11" s="42">
        <v>-74885</v>
      </c>
      <c r="U11" s="42">
        <v>-112628.56628</v>
      </c>
      <c r="V11" s="42">
        <v>-135021.64806000001</v>
      </c>
      <c r="W11" s="42">
        <v>-175527.59791000001</v>
      </c>
      <c r="X11" s="42">
        <v>-71354.208279999992</v>
      </c>
      <c r="Y11" s="42">
        <v>-155892.61084000001</v>
      </c>
      <c r="Z11" s="42">
        <v>-203951.05283</v>
      </c>
      <c r="AA11" s="42">
        <v>-204991.14723999999</v>
      </c>
      <c r="AB11" s="42">
        <v>-130970</v>
      </c>
      <c r="AC11" s="42">
        <v>-215921</v>
      </c>
      <c r="AD11" s="42">
        <v>-280692</v>
      </c>
      <c r="AE11" s="42">
        <v>-355296</v>
      </c>
      <c r="AF11" s="42">
        <v>-140896</v>
      </c>
      <c r="AG11" s="42">
        <v>-234078</v>
      </c>
      <c r="AH11" s="42">
        <v>-320122</v>
      </c>
      <c r="AI11" s="42">
        <v>-411192.92815000005</v>
      </c>
      <c r="AJ11" s="42">
        <v>-266951.875</v>
      </c>
      <c r="AK11" s="42">
        <v>-440481</v>
      </c>
      <c r="AL11" s="42">
        <v>-418597</v>
      </c>
      <c r="AM11" s="42">
        <v>-429257</v>
      </c>
      <c r="AN11" s="42">
        <v>-284791</v>
      </c>
      <c r="AO11" s="42">
        <v>-268679</v>
      </c>
    </row>
    <row r="12" spans="1:41" s="40" customFormat="1" ht="14.4">
      <c r="A12" s="43" t="s">
        <v>367</v>
      </c>
      <c r="B12" s="43" t="s">
        <v>368</v>
      </c>
      <c r="C12" s="44">
        <v>-5593</v>
      </c>
      <c r="D12" s="44">
        <v>-11304</v>
      </c>
      <c r="E12" s="44">
        <v>-9811</v>
      </c>
      <c r="F12" s="44">
        <v>-12815</v>
      </c>
      <c r="G12" s="44">
        <v>-27300</v>
      </c>
      <c r="H12" s="44">
        <v>2016</v>
      </c>
      <c r="I12" s="44">
        <v>1449</v>
      </c>
      <c r="J12" s="44">
        <v>247.39599999999973</v>
      </c>
      <c r="K12" s="44">
        <v>8534.3960000000006</v>
      </c>
      <c r="L12" s="44">
        <v>-17844</v>
      </c>
      <c r="M12" s="44">
        <v>-20646</v>
      </c>
      <c r="N12" s="44">
        <v>-665</v>
      </c>
      <c r="O12" s="44">
        <v>-758</v>
      </c>
      <c r="P12" s="44">
        <v>-11100</v>
      </c>
      <c r="Q12" s="44">
        <v>-5835</v>
      </c>
      <c r="R12" s="44">
        <v>-23821</v>
      </c>
      <c r="S12" s="44">
        <v>-46827</v>
      </c>
      <c r="T12" s="44">
        <v>33690</v>
      </c>
      <c r="U12" s="44">
        <v>-1720.5662799999991</v>
      </c>
      <c r="V12" s="44">
        <v>-23593.684970000002</v>
      </c>
      <c r="W12" s="44">
        <v>-37617.489650000003</v>
      </c>
      <c r="X12" s="44">
        <v>-19666.51238</v>
      </c>
      <c r="Y12" s="44">
        <v>-32571.51238</v>
      </c>
      <c r="Z12" s="44">
        <v>-37001.51238</v>
      </c>
      <c r="AA12" s="44">
        <v>-85853.51238</v>
      </c>
      <c r="AB12" s="44">
        <v>39424</v>
      </c>
      <c r="AC12" s="44">
        <v>60619</v>
      </c>
      <c r="AD12" s="44">
        <v>43851</v>
      </c>
      <c r="AE12" s="44">
        <v>2960</v>
      </c>
      <c r="AF12" s="44">
        <v>-14014</v>
      </c>
      <c r="AG12" s="44">
        <v>-15073</v>
      </c>
      <c r="AH12" s="44">
        <v>25938</v>
      </c>
      <c r="AI12" s="44">
        <v>-31110</v>
      </c>
      <c r="AJ12" s="44">
        <v>5736</v>
      </c>
      <c r="AK12" s="44">
        <v>-24618</v>
      </c>
      <c r="AL12" s="44">
        <v>-21096</v>
      </c>
      <c r="AM12" s="44">
        <v>-29700</v>
      </c>
      <c r="AN12" s="44">
        <v>10967</v>
      </c>
      <c r="AO12" s="44">
        <v>-37747</v>
      </c>
    </row>
    <row r="13" spans="1:41" s="40" customFormat="1" ht="14.4">
      <c r="A13" s="43" t="s">
        <v>236</v>
      </c>
      <c r="B13" s="43" t="s">
        <v>237</v>
      </c>
      <c r="C13" s="44">
        <v>-11922</v>
      </c>
      <c r="D13" s="44">
        <v>-5302</v>
      </c>
      <c r="E13" s="44">
        <v>-12848</v>
      </c>
      <c r="F13" s="44">
        <v>-7318</v>
      </c>
      <c r="G13" s="44">
        <v>-8897</v>
      </c>
      <c r="H13" s="44">
        <v>-10164</v>
      </c>
      <c r="I13" s="44">
        <v>-17629</v>
      </c>
      <c r="J13" s="44">
        <v>-22021.317999999999</v>
      </c>
      <c r="K13" s="44">
        <v>-39360.317999999999</v>
      </c>
      <c r="L13" s="44">
        <v>9049</v>
      </c>
      <c r="M13" s="44">
        <v>-576</v>
      </c>
      <c r="N13" s="44">
        <v>-5382</v>
      </c>
      <c r="O13" s="44">
        <v>-17765</v>
      </c>
      <c r="P13" s="44">
        <v>8775</v>
      </c>
      <c r="Q13" s="44">
        <v>5715</v>
      </c>
      <c r="R13" s="44">
        <v>-15465</v>
      </c>
      <c r="S13" s="44">
        <v>-26571</v>
      </c>
      <c r="T13" s="44">
        <v>6237</v>
      </c>
      <c r="U13" s="44">
        <v>286</v>
      </c>
      <c r="V13" s="44">
        <v>-3203</v>
      </c>
      <c r="W13" s="44">
        <v>-18856</v>
      </c>
      <c r="X13" s="44">
        <v>8581</v>
      </c>
      <c r="Y13" s="44">
        <v>-5397</v>
      </c>
      <c r="Z13" s="44">
        <v>-37233</v>
      </c>
      <c r="AA13" s="44">
        <v>-31427</v>
      </c>
      <c r="AB13" s="44">
        <v>4566</v>
      </c>
      <c r="AC13" s="44">
        <v>11081</v>
      </c>
      <c r="AD13" s="44">
        <v>23547</v>
      </c>
      <c r="AE13" s="44">
        <v>14427</v>
      </c>
      <c r="AF13" s="44">
        <v>13659</v>
      </c>
      <c r="AG13" s="44">
        <v>-8133</v>
      </c>
      <c r="AH13" s="44">
        <v>-31506</v>
      </c>
      <c r="AI13" s="44">
        <v>-19911.650380000003</v>
      </c>
      <c r="AJ13" s="44">
        <v>-30755</v>
      </c>
      <c r="AK13" s="44">
        <v>-31964</v>
      </c>
      <c r="AL13" s="44">
        <v>-42753</v>
      </c>
      <c r="AM13" s="44">
        <v>14267</v>
      </c>
      <c r="AN13" s="44">
        <v>-59637</v>
      </c>
      <c r="AO13" s="44">
        <v>-16389</v>
      </c>
    </row>
    <row r="14" spans="1:41" s="40" customFormat="1" ht="14.4">
      <c r="A14" s="43" t="s">
        <v>238</v>
      </c>
      <c r="B14" s="43" t="s">
        <v>239</v>
      </c>
      <c r="C14" s="44">
        <v>-20097</v>
      </c>
      <c r="D14" s="44">
        <v>6020</v>
      </c>
      <c r="E14" s="44">
        <v>-2463</v>
      </c>
      <c r="F14" s="44">
        <v>181</v>
      </c>
      <c r="G14" s="44">
        <v>-2015</v>
      </c>
      <c r="H14" s="44">
        <v>-2920</v>
      </c>
      <c r="I14" s="44">
        <v>-18773</v>
      </c>
      <c r="J14" s="44">
        <v>-15878.306</v>
      </c>
      <c r="K14" s="44">
        <v>-12039.306</v>
      </c>
      <c r="L14" s="44">
        <v>-1623</v>
      </c>
      <c r="M14" s="44">
        <v>-25718</v>
      </c>
      <c r="N14" s="44">
        <v>-46989</v>
      </c>
      <c r="O14" s="44">
        <v>-44734</v>
      </c>
      <c r="P14" s="44">
        <v>-326</v>
      </c>
      <c r="Q14" s="44">
        <v>-5844</v>
      </c>
      <c r="R14" s="44">
        <v>-28049</v>
      </c>
      <c r="S14" s="44">
        <v>-33671</v>
      </c>
      <c r="T14" s="44">
        <v>-10635</v>
      </c>
      <c r="U14" s="44">
        <v>-19895</v>
      </c>
      <c r="V14" s="44">
        <v>-44832</v>
      </c>
      <c r="W14" s="44">
        <v>-44993</v>
      </c>
      <c r="X14" s="44">
        <v>-11837</v>
      </c>
      <c r="Y14" s="44">
        <v>-19105</v>
      </c>
      <c r="Z14" s="44">
        <v>-22796</v>
      </c>
      <c r="AA14" s="44">
        <v>-20989</v>
      </c>
      <c r="AB14" s="44">
        <v>-12147</v>
      </c>
      <c r="AC14" s="44">
        <v>-32890</v>
      </c>
      <c r="AD14" s="44">
        <v>-30736</v>
      </c>
      <c r="AE14" s="44">
        <v>-79772</v>
      </c>
      <c r="AF14" s="44">
        <v>5641</v>
      </c>
      <c r="AG14" s="44">
        <v>-17317</v>
      </c>
      <c r="AH14" s="44">
        <v>-78322</v>
      </c>
      <c r="AI14" s="44">
        <v>-104779</v>
      </c>
      <c r="AJ14" s="44">
        <v>-38240</v>
      </c>
      <c r="AK14" s="44">
        <v>-109795</v>
      </c>
      <c r="AL14" s="44">
        <v>-145458</v>
      </c>
      <c r="AM14" s="44">
        <v>-203541</v>
      </c>
      <c r="AN14" s="44">
        <v>-32149</v>
      </c>
      <c r="AO14" s="44">
        <v>-60100</v>
      </c>
    </row>
    <row r="15" spans="1:41" s="40" customFormat="1" ht="14.4">
      <c r="A15" s="43" t="s">
        <v>240</v>
      </c>
      <c r="B15" s="43" t="s">
        <v>241</v>
      </c>
      <c r="C15" s="44">
        <v>3959</v>
      </c>
      <c r="D15" s="44">
        <v>-9259</v>
      </c>
      <c r="E15" s="44">
        <v>-3499</v>
      </c>
      <c r="F15" s="44">
        <v>-896</v>
      </c>
      <c r="G15" s="44">
        <v>-16050</v>
      </c>
      <c r="H15" s="44">
        <v>893</v>
      </c>
      <c r="I15" s="44">
        <v>-4426</v>
      </c>
      <c r="J15" s="44">
        <v>-17686.786</v>
      </c>
      <c r="K15" s="44">
        <v>-1519.7860000000001</v>
      </c>
      <c r="L15" s="44">
        <v>-25334</v>
      </c>
      <c r="M15" s="44">
        <v>-20996</v>
      </c>
      <c r="N15" s="44">
        <v>-22664</v>
      </c>
      <c r="O15" s="44">
        <v>-19493</v>
      </c>
      <c r="P15" s="44">
        <v>11881</v>
      </c>
      <c r="Q15" s="44">
        <v>14074</v>
      </c>
      <c r="R15" s="44">
        <v>18590</v>
      </c>
      <c r="S15" s="44">
        <v>42420</v>
      </c>
      <c r="T15" s="44">
        <v>749</v>
      </c>
      <c r="U15" s="44">
        <v>1005</v>
      </c>
      <c r="V15" s="44">
        <v>1472</v>
      </c>
      <c r="W15" s="44">
        <v>-830</v>
      </c>
      <c r="X15" s="44">
        <v>3362</v>
      </c>
      <c r="Y15" s="44">
        <v>-5022</v>
      </c>
      <c r="Z15" s="44">
        <v>-1822</v>
      </c>
      <c r="AA15" s="44">
        <v>405</v>
      </c>
      <c r="AB15" s="44">
        <v>-6290</v>
      </c>
      <c r="AC15" s="44">
        <v>-2506</v>
      </c>
      <c r="AD15" s="44">
        <v>3015</v>
      </c>
      <c r="AE15" s="44">
        <v>5400</v>
      </c>
      <c r="AF15" s="44">
        <v>924</v>
      </c>
      <c r="AG15" s="44">
        <v>-4099</v>
      </c>
      <c r="AH15" s="44">
        <v>770</v>
      </c>
      <c r="AI15" s="44">
        <v>-8423.0453400000006</v>
      </c>
      <c r="AJ15" s="44">
        <v>-33199</v>
      </c>
      <c r="AK15" s="44">
        <v>-25864</v>
      </c>
      <c r="AL15" s="44">
        <v>-4054</v>
      </c>
      <c r="AM15" s="44">
        <v>-42005</v>
      </c>
      <c r="AN15" s="44">
        <v>-275</v>
      </c>
      <c r="AO15" s="44">
        <v>-35678</v>
      </c>
    </row>
    <row r="16" spans="1:41" s="40" customFormat="1" ht="14.4">
      <c r="A16" s="43" t="s">
        <v>273</v>
      </c>
      <c r="B16" s="43" t="s">
        <v>369</v>
      </c>
      <c r="C16" s="44">
        <v>-4021</v>
      </c>
      <c r="D16" s="44">
        <v>-29406</v>
      </c>
      <c r="E16" s="44">
        <v>-6899</v>
      </c>
      <c r="F16" s="44">
        <v>-6758</v>
      </c>
      <c r="G16" s="44">
        <v>58591</v>
      </c>
      <c r="H16" s="44">
        <v>-35697</v>
      </c>
      <c r="I16" s="44">
        <v>-15467</v>
      </c>
      <c r="J16" s="44">
        <v>18047.330000000002</v>
      </c>
      <c r="K16" s="44">
        <v>96623.33</v>
      </c>
      <c r="L16" s="44">
        <v>-75287</v>
      </c>
      <c r="M16" s="44">
        <v>-47886</v>
      </c>
      <c r="N16" s="44">
        <v>-41655</v>
      </c>
      <c r="O16" s="44">
        <v>45189</v>
      </c>
      <c r="P16" s="44">
        <v>-165289</v>
      </c>
      <c r="Q16" s="44">
        <v>-140272</v>
      </c>
      <c r="R16" s="44">
        <v>-121043</v>
      </c>
      <c r="S16" s="44">
        <v>-68816</v>
      </c>
      <c r="T16" s="44">
        <v>-76714</v>
      </c>
      <c r="U16" s="44">
        <v>-65671</v>
      </c>
      <c r="V16" s="44">
        <v>-36802</v>
      </c>
      <c r="W16" s="44">
        <v>30301.48762</v>
      </c>
      <c r="X16" s="44">
        <v>-29391.48762</v>
      </c>
      <c r="Y16" s="44">
        <v>-28242.48762</v>
      </c>
      <c r="Z16" s="44">
        <v>-19213.48762</v>
      </c>
      <c r="AA16" s="44">
        <v>108943.51238</v>
      </c>
      <c r="AB16" s="44">
        <v>-133446</v>
      </c>
      <c r="AC16" s="44">
        <v>-116059</v>
      </c>
      <c r="AD16" s="44">
        <v>-113318</v>
      </c>
      <c r="AE16" s="44">
        <v>-5987</v>
      </c>
      <c r="AF16" s="44">
        <v>-74462</v>
      </c>
      <c r="AG16" s="44">
        <v>-49050</v>
      </c>
      <c r="AH16" s="44">
        <v>-63533</v>
      </c>
      <c r="AI16" s="44">
        <v>38045.129119999998</v>
      </c>
      <c r="AJ16" s="44">
        <v>-75935</v>
      </c>
      <c r="AK16" s="44">
        <v>-80965</v>
      </c>
      <c r="AL16" s="44">
        <v>-59077</v>
      </c>
      <c r="AM16" s="44">
        <v>66463</v>
      </c>
      <c r="AN16" s="44">
        <v>-104059</v>
      </c>
      <c r="AO16" s="44">
        <v>29365</v>
      </c>
    </row>
    <row r="17" spans="1:41" s="40" customFormat="1" ht="14.4">
      <c r="A17" s="43" t="s">
        <v>370</v>
      </c>
      <c r="B17" s="43" t="s">
        <v>278</v>
      </c>
      <c r="C17" s="44">
        <v>-15257</v>
      </c>
      <c r="D17" s="44">
        <v>-4395</v>
      </c>
      <c r="E17" s="44">
        <v>-6663</v>
      </c>
      <c r="F17" s="44">
        <v>-1954</v>
      </c>
      <c r="G17" s="44">
        <v>-11089</v>
      </c>
      <c r="H17" s="44">
        <v>-12047</v>
      </c>
      <c r="I17" s="44">
        <v>-11957</v>
      </c>
      <c r="J17" s="44">
        <v>-185.66370999999708</v>
      </c>
      <c r="K17" s="44">
        <v>-10081.347609999997</v>
      </c>
      <c r="L17" s="44">
        <v>-11948.968370000001</v>
      </c>
      <c r="M17" s="44">
        <v>-10868.255800000001</v>
      </c>
      <c r="N17" s="44">
        <v>-5509.4160799999991</v>
      </c>
      <c r="O17" s="44">
        <v>-23700.765230000001</v>
      </c>
      <c r="P17" s="44">
        <v>-17780</v>
      </c>
      <c r="Q17" s="44">
        <v>-11575</v>
      </c>
      <c r="R17" s="44">
        <v>-8494.9098599999998</v>
      </c>
      <c r="S17" s="44">
        <v>-29907.62904</v>
      </c>
      <c r="T17" s="44">
        <v>-4292</v>
      </c>
      <c r="U17" s="44">
        <v>-2516</v>
      </c>
      <c r="V17" s="44">
        <v>10769.036910000001</v>
      </c>
      <c r="W17" s="44">
        <v>-5640.5958799999999</v>
      </c>
      <c r="X17" s="44">
        <v>11188.791720000001</v>
      </c>
      <c r="Y17" s="44">
        <v>3289.3891599999988</v>
      </c>
      <c r="Z17" s="44">
        <v>16936.947169999999</v>
      </c>
      <c r="AA17" s="44">
        <v>-14915.147240000006</v>
      </c>
      <c r="AB17" s="44">
        <v>17169</v>
      </c>
      <c r="AC17" s="44">
        <v>-24791</v>
      </c>
      <c r="AD17" s="44">
        <v>-21889</v>
      </c>
      <c r="AE17" s="44">
        <v>-43032</v>
      </c>
      <c r="AF17" s="44">
        <v>-25806</v>
      </c>
      <c r="AG17" s="44">
        <v>-19899</v>
      </c>
      <c r="AH17" s="44">
        <v>-14940</v>
      </c>
      <c r="AI17" s="44">
        <v>-34129</v>
      </c>
      <c r="AJ17" s="44">
        <v>10586</v>
      </c>
      <c r="AK17" s="44">
        <v>-2722</v>
      </c>
      <c r="AL17" s="44">
        <v>11008</v>
      </c>
      <c r="AM17" s="44">
        <v>-14299</v>
      </c>
      <c r="AN17" s="44">
        <v>9425</v>
      </c>
      <c r="AO17" s="44">
        <v>-44401</v>
      </c>
    </row>
    <row r="18" spans="1:41" s="40" customFormat="1" ht="14.4">
      <c r="A18" s="43" t="s">
        <v>371</v>
      </c>
      <c r="B18" s="43" t="s">
        <v>372</v>
      </c>
      <c r="C18" s="44">
        <v>-79906</v>
      </c>
      <c r="D18" s="44">
        <v>-33273</v>
      </c>
      <c r="E18" s="44">
        <v>-40606</v>
      </c>
      <c r="F18" s="44">
        <v>-51111</v>
      </c>
      <c r="G18" s="44">
        <v>-68201</v>
      </c>
      <c r="H18" s="44">
        <v>-8195</v>
      </c>
      <c r="I18" s="44">
        <v>-21208</v>
      </c>
      <c r="J18" s="44">
        <v>-27787.200000000001</v>
      </c>
      <c r="K18" s="44">
        <v>-30809.200000000001</v>
      </c>
      <c r="L18" s="44">
        <v>-1105</v>
      </c>
      <c r="M18" s="44">
        <v>-2503.1660000000002</v>
      </c>
      <c r="N18" s="44">
        <v>-3926.8670000000002</v>
      </c>
      <c r="O18" s="44">
        <v>-8084.0259999999998</v>
      </c>
      <c r="P18" s="44">
        <v>-347</v>
      </c>
      <c r="Q18" s="44">
        <v>-12657</v>
      </c>
      <c r="R18" s="44">
        <v>-12245</v>
      </c>
      <c r="S18" s="44">
        <v>-26536</v>
      </c>
      <c r="T18" s="44">
        <v>-12761</v>
      </c>
      <c r="U18" s="44">
        <v>-20940</v>
      </c>
      <c r="V18" s="44">
        <v>-24467</v>
      </c>
      <c r="W18" s="44">
        <v>-53515</v>
      </c>
      <c r="X18" s="44">
        <v>-15979</v>
      </c>
      <c r="Y18" s="44">
        <v>-44037</v>
      </c>
      <c r="Z18" s="44">
        <v>-57845</v>
      </c>
      <c r="AA18" s="44">
        <v>-118815</v>
      </c>
      <c r="AB18" s="44">
        <v>-14170</v>
      </c>
      <c r="AC18" s="44">
        <v>-41346</v>
      </c>
      <c r="AD18" s="44">
        <v>-89278</v>
      </c>
      <c r="AE18" s="44">
        <v>-157727</v>
      </c>
      <c r="AF18" s="44">
        <v>-10931</v>
      </c>
      <c r="AG18" s="44">
        <v>-60095</v>
      </c>
      <c r="AH18" s="44">
        <v>-68524</v>
      </c>
      <c r="AI18" s="44">
        <v>-157759</v>
      </c>
      <c r="AJ18" s="44">
        <v>-50992</v>
      </c>
      <c r="AK18" s="44">
        <v>-4358</v>
      </c>
      <c r="AL18" s="44">
        <v>-119551</v>
      </c>
      <c r="AM18" s="44">
        <v>-150267</v>
      </c>
      <c r="AN18" s="44">
        <v>-43706</v>
      </c>
      <c r="AO18" s="44">
        <v>-39182</v>
      </c>
    </row>
    <row r="19" spans="1:41" s="40" customFormat="1" ht="14.4">
      <c r="A19" s="43" t="s">
        <v>373</v>
      </c>
      <c r="B19" s="43" t="s">
        <v>374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>
        <v>-6069</v>
      </c>
      <c r="Y19" s="44">
        <v>-11996</v>
      </c>
      <c r="Z19" s="44"/>
      <c r="AA19" s="44"/>
      <c r="AB19" s="44">
        <v>-6013</v>
      </c>
      <c r="AC19" s="44">
        <v>-12169</v>
      </c>
      <c r="AD19" s="44">
        <v>-18356</v>
      </c>
      <c r="AE19" s="44">
        <v>-24869</v>
      </c>
      <c r="AF19" s="44">
        <v>-6001</v>
      </c>
      <c r="AG19" s="44">
        <v>-12094</v>
      </c>
      <c r="AH19" s="44">
        <v>-18135</v>
      </c>
      <c r="AI19" s="44">
        <v>-18135</v>
      </c>
      <c r="AJ19" s="44">
        <v>-6030</v>
      </c>
      <c r="AK19" s="44">
        <v>-76896</v>
      </c>
      <c r="AL19" s="44">
        <v>-21808</v>
      </c>
      <c r="AM19" s="44">
        <v>-27958</v>
      </c>
      <c r="AN19" s="44">
        <v>-7093</v>
      </c>
      <c r="AO19" s="44">
        <v>-6448</v>
      </c>
    </row>
    <row r="20" spans="1:41" s="40" customFormat="1" ht="14.4">
      <c r="A20" s="43" t="s">
        <v>375</v>
      </c>
      <c r="B20" s="43" t="s">
        <v>376</v>
      </c>
      <c r="C20" s="44">
        <v>31275</v>
      </c>
      <c r="D20" s="44">
        <v>-18193</v>
      </c>
      <c r="E20" s="44">
        <v>-20465</v>
      </c>
      <c r="F20" s="44">
        <v>-28368</v>
      </c>
      <c r="G20" s="44">
        <v>-22269</v>
      </c>
      <c r="H20" s="44">
        <v>-19960</v>
      </c>
      <c r="I20" s="44">
        <v>-28332</v>
      </c>
      <c r="J20" s="44">
        <v>-48424.611550000001</v>
      </c>
      <c r="K20" s="44">
        <v>-28445.481820000001</v>
      </c>
      <c r="L20" s="44">
        <v>-24384</v>
      </c>
      <c r="M20" s="44">
        <v>-32828</v>
      </c>
      <c r="N20" s="44">
        <v>-45279</v>
      </c>
      <c r="O20" s="44">
        <v>-56292</v>
      </c>
      <c r="P20" s="44">
        <v>-18797</v>
      </c>
      <c r="Q20" s="44">
        <v>-36393</v>
      </c>
      <c r="R20" s="44">
        <v>-22046</v>
      </c>
      <c r="S20" s="44">
        <v>-15509</v>
      </c>
      <c r="T20" s="44">
        <v>-11159</v>
      </c>
      <c r="U20" s="44">
        <v>-3177</v>
      </c>
      <c r="V20" s="44">
        <v>-14365</v>
      </c>
      <c r="W20" s="44">
        <v>-44377</v>
      </c>
      <c r="X20" s="44">
        <v>-17612</v>
      </c>
      <c r="Y20" s="44">
        <v>-24807</v>
      </c>
      <c r="Z20" s="44">
        <v>-44977</v>
      </c>
      <c r="AA20" s="44">
        <v>-42340</v>
      </c>
      <c r="AB20" s="44">
        <v>-20063</v>
      </c>
      <c r="AC20" s="44">
        <v>-57860</v>
      </c>
      <c r="AD20" s="44">
        <v>-77528</v>
      </c>
      <c r="AE20" s="44">
        <v>-66696</v>
      </c>
      <c r="AF20" s="44">
        <v>-29906</v>
      </c>
      <c r="AG20" s="44">
        <v>-48318</v>
      </c>
      <c r="AH20" s="44">
        <v>-71870</v>
      </c>
      <c r="AI20" s="44">
        <v>-74991.361550000001</v>
      </c>
      <c r="AJ20" s="44">
        <v>-48122.875</v>
      </c>
      <c r="AK20" s="44">
        <v>-14464</v>
      </c>
      <c r="AL20" s="44">
        <v>-15808</v>
      </c>
      <c r="AM20" s="44">
        <v>-42217</v>
      </c>
      <c r="AN20" s="44">
        <v>-58264</v>
      </c>
      <c r="AO20" s="44">
        <v>-58099</v>
      </c>
    </row>
    <row r="21" spans="1:41" s="40" customFormat="1" ht="14.4">
      <c r="A21" s="27" t="s">
        <v>377</v>
      </c>
      <c r="B21" s="27" t="s">
        <v>378</v>
      </c>
      <c r="C21" s="39">
        <v>-204783</v>
      </c>
      <c r="D21" s="39">
        <v>-20849</v>
      </c>
      <c r="E21" s="39">
        <v>-85071</v>
      </c>
      <c r="F21" s="39">
        <v>-147334</v>
      </c>
      <c r="G21" s="39">
        <v>-1208395</v>
      </c>
      <c r="H21" s="39">
        <v>90817</v>
      </c>
      <c r="I21" s="39">
        <v>69928</v>
      </c>
      <c r="J21" s="39">
        <v>958.36451999982819</v>
      </c>
      <c r="K21" s="39">
        <v>6012.1439999999711</v>
      </c>
      <c r="L21" s="39">
        <v>118076</v>
      </c>
      <c r="M21" s="39">
        <v>127188</v>
      </c>
      <c r="N21" s="39">
        <v>19556</v>
      </c>
      <c r="O21" s="39">
        <v>-313102</v>
      </c>
      <c r="P21" s="39">
        <v>-198209</v>
      </c>
      <c r="Q21" s="39">
        <v>-377090</v>
      </c>
      <c r="R21" s="39">
        <v>-320753</v>
      </c>
      <c r="S21" s="39">
        <v>-589830</v>
      </c>
      <c r="T21" s="39">
        <v>60981</v>
      </c>
      <c r="U21" s="39">
        <v>128094</v>
      </c>
      <c r="V21" s="39">
        <v>124579</v>
      </c>
      <c r="W21" s="39">
        <v>6539.9960799999535</v>
      </c>
      <c r="X21" s="39">
        <v>21065</v>
      </c>
      <c r="Y21" s="39">
        <v>-258930</v>
      </c>
      <c r="Z21" s="39">
        <v>-366198</v>
      </c>
      <c r="AA21" s="39">
        <v>-440971</v>
      </c>
      <c r="AB21" s="39">
        <v>-34973</v>
      </c>
      <c r="AC21" s="39">
        <v>-84070</v>
      </c>
      <c r="AD21" s="39">
        <v>-120322</v>
      </c>
      <c r="AE21" s="39">
        <v>-207245</v>
      </c>
      <c r="AF21" s="39">
        <v>-613991</v>
      </c>
      <c r="AG21" s="39">
        <v>-431023</v>
      </c>
      <c r="AH21" s="39">
        <v>-806771</v>
      </c>
      <c r="AI21" s="39">
        <v>-689466.43594000093</v>
      </c>
      <c r="AJ21" s="39">
        <v>304740.875</v>
      </c>
      <c r="AK21" s="39">
        <v>401573</v>
      </c>
      <c r="AL21" s="39">
        <v>347564</v>
      </c>
      <c r="AM21" s="39">
        <v>15431</v>
      </c>
      <c r="AN21" s="39">
        <v>92504</v>
      </c>
      <c r="AO21" s="39">
        <v>-178592</v>
      </c>
    </row>
    <row r="22" spans="1:41" s="40" customFormat="1" ht="14.4">
      <c r="A22" s="43" t="s">
        <v>379</v>
      </c>
      <c r="B22" s="43" t="s">
        <v>380</v>
      </c>
      <c r="C22" s="44">
        <v>-140226</v>
      </c>
      <c r="D22" s="44">
        <v>-25962</v>
      </c>
      <c r="E22" s="44">
        <v>-70949</v>
      </c>
      <c r="F22" s="44">
        <v>-120068</v>
      </c>
      <c r="G22" s="44">
        <v>-172237</v>
      </c>
      <c r="H22" s="44">
        <v>-40371</v>
      </c>
      <c r="I22" s="44">
        <v>-91054</v>
      </c>
      <c r="J22" s="44">
        <v>-178234.92324</v>
      </c>
      <c r="K22" s="44">
        <v>-321443</v>
      </c>
      <c r="L22" s="44">
        <v>-69579</v>
      </c>
      <c r="M22" s="44">
        <v>-162563</v>
      </c>
      <c r="N22" s="44">
        <v>-281145</v>
      </c>
      <c r="O22" s="44">
        <v>-425967</v>
      </c>
      <c r="P22" s="44">
        <v>-51198</v>
      </c>
      <c r="Q22" s="44">
        <v>-88623</v>
      </c>
      <c r="R22" s="44">
        <v>-150739</v>
      </c>
      <c r="S22" s="44">
        <v>-237641</v>
      </c>
      <c r="T22" s="44">
        <v>-33854</v>
      </c>
      <c r="U22" s="44">
        <v>-91519</v>
      </c>
      <c r="V22" s="44">
        <v>-148854</v>
      </c>
      <c r="W22" s="44">
        <v>-238840</v>
      </c>
      <c r="X22" s="44">
        <v>-50124</v>
      </c>
      <c r="Y22" s="44">
        <v>-113319</v>
      </c>
      <c r="Z22" s="44">
        <v>-183983</v>
      </c>
      <c r="AA22" s="44">
        <v>-328407</v>
      </c>
      <c r="AB22" s="44">
        <v>-25350</v>
      </c>
      <c r="AC22" s="44">
        <v>-115305</v>
      </c>
      <c r="AD22" s="44">
        <v>-198446</v>
      </c>
      <c r="AE22" s="44">
        <v>-312019</v>
      </c>
      <c r="AF22" s="44">
        <v>-71336</v>
      </c>
      <c r="AG22" s="44">
        <v>-107793</v>
      </c>
      <c r="AH22" s="44">
        <v>-198087</v>
      </c>
      <c r="AI22" s="44">
        <v>-278582.15494000097</v>
      </c>
      <c r="AJ22" s="44">
        <v>-52222</v>
      </c>
      <c r="AK22" s="44">
        <v>-112279</v>
      </c>
      <c r="AL22" s="44">
        <v>-148419</v>
      </c>
      <c r="AM22" s="44">
        <v>-252726</v>
      </c>
      <c r="AN22" s="44">
        <v>-97882</v>
      </c>
      <c r="AO22" s="44">
        <v>-129786</v>
      </c>
    </row>
    <row r="23" spans="1:41" s="40" customFormat="1" ht="14.4">
      <c r="A23" s="43" t="s">
        <v>381</v>
      </c>
      <c r="B23" s="43" t="s">
        <v>382</v>
      </c>
      <c r="C23" s="44">
        <v>-34383</v>
      </c>
      <c r="D23" s="44">
        <v>-2848</v>
      </c>
      <c r="E23" s="44">
        <v>-5848</v>
      </c>
      <c r="F23" s="44">
        <v>-8531</v>
      </c>
      <c r="G23" s="44">
        <v>-25634</v>
      </c>
      <c r="H23" s="44">
        <v>-4996</v>
      </c>
      <c r="I23" s="44">
        <v>-12457</v>
      </c>
      <c r="J23" s="44">
        <v>-14514.856240000001</v>
      </c>
      <c r="K23" s="44">
        <v>-17512</v>
      </c>
      <c r="L23" s="44">
        <v>-8787</v>
      </c>
      <c r="M23" s="44">
        <v>-23827</v>
      </c>
      <c r="N23" s="44">
        <v>-30663</v>
      </c>
      <c r="O23" s="44">
        <v>-47600</v>
      </c>
      <c r="P23" s="44">
        <v>-30436</v>
      </c>
      <c r="Q23" s="44">
        <v>-30968</v>
      </c>
      <c r="R23" s="44">
        <v>-34900</v>
      </c>
      <c r="S23" s="44">
        <v>-42237</v>
      </c>
      <c r="T23" s="44">
        <v>-24225</v>
      </c>
      <c r="U23" s="44">
        <v>-27987</v>
      </c>
      <c r="V23" s="44">
        <v>-33345</v>
      </c>
      <c r="W23" s="44">
        <v>-31391.003920000046</v>
      </c>
      <c r="X23" s="44">
        <v>-9700</v>
      </c>
      <c r="Y23" s="44">
        <v>-21258</v>
      </c>
      <c r="Z23" s="44">
        <v>-26179</v>
      </c>
      <c r="AA23" s="44">
        <v>-27325</v>
      </c>
      <c r="AB23" s="44">
        <v>-54128</v>
      </c>
      <c r="AC23" s="44">
        <v>-55063</v>
      </c>
      <c r="AD23" s="44">
        <v>-60195</v>
      </c>
      <c r="AE23" s="44">
        <v>-64057</v>
      </c>
      <c r="AF23" s="44">
        <v>-13539</v>
      </c>
      <c r="AG23" s="44">
        <v>-47885</v>
      </c>
      <c r="AH23" s="44">
        <v>-54661</v>
      </c>
      <c r="AI23" s="44">
        <v>-62447.281000000003</v>
      </c>
      <c r="AJ23" s="44">
        <v>-2391.125</v>
      </c>
      <c r="AK23" s="44">
        <v>-3497</v>
      </c>
      <c r="AL23" s="44">
        <v>-43537</v>
      </c>
      <c r="AM23" s="44">
        <v>-64017</v>
      </c>
      <c r="AN23" s="44">
        <v>-740</v>
      </c>
      <c r="AO23" s="44">
        <v>-13569</v>
      </c>
    </row>
    <row r="24" spans="1:41" s="40" customFormat="1" ht="14.4">
      <c r="A24" s="43" t="s">
        <v>383</v>
      </c>
      <c r="B24" s="43" t="s">
        <v>384</v>
      </c>
      <c r="C24" s="44"/>
      <c r="D24" s="44"/>
      <c r="E24" s="44"/>
      <c r="F24" s="44"/>
      <c r="G24" s="44"/>
      <c r="H24" s="44"/>
      <c r="I24" s="44"/>
      <c r="J24" s="44"/>
      <c r="K24" s="44"/>
      <c r="L24" s="44">
        <v>-2136</v>
      </c>
      <c r="M24" s="44">
        <v>-4359</v>
      </c>
      <c r="N24" s="44">
        <v>-2733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44">
        <v>0</v>
      </c>
      <c r="AA24" s="44">
        <v>0</v>
      </c>
      <c r="AB24" s="44">
        <v>0</v>
      </c>
      <c r="AC24" s="44">
        <v>0</v>
      </c>
      <c r="AD24" s="44">
        <v>0</v>
      </c>
      <c r="AE24" s="44">
        <v>0</v>
      </c>
      <c r="AF24" s="44">
        <v>0</v>
      </c>
      <c r="AG24" s="44">
        <v>0</v>
      </c>
      <c r="AH24" s="44">
        <v>0</v>
      </c>
      <c r="AI24" s="44">
        <v>0</v>
      </c>
      <c r="AJ24" s="44">
        <v>0</v>
      </c>
      <c r="AK24" s="44">
        <v>0</v>
      </c>
      <c r="AL24" s="44">
        <v>0</v>
      </c>
      <c r="AM24" s="44">
        <v>0</v>
      </c>
      <c r="AN24" s="44">
        <v>0</v>
      </c>
      <c r="AO24" s="44">
        <v>0</v>
      </c>
    </row>
    <row r="25" spans="1:41" s="40" customFormat="1" ht="14.4">
      <c r="A25" s="43" t="s">
        <v>385</v>
      </c>
      <c r="B25" s="43" t="s">
        <v>386</v>
      </c>
      <c r="C25" s="44">
        <v>-154832</v>
      </c>
      <c r="D25" s="44">
        <v>-44923</v>
      </c>
      <c r="E25" s="44">
        <v>-306675</v>
      </c>
      <c r="F25" s="44">
        <v>-402716</v>
      </c>
      <c r="G25" s="44">
        <v>-1304907</v>
      </c>
      <c r="H25" s="44">
        <v>-142212</v>
      </c>
      <c r="I25" s="44">
        <v>-141718</v>
      </c>
      <c r="J25" s="44">
        <v>-499841</v>
      </c>
      <c r="K25" s="44">
        <v>-722872</v>
      </c>
      <c r="L25" s="44">
        <v>-147746</v>
      </c>
      <c r="M25" s="44">
        <v>-177959</v>
      </c>
      <c r="N25" s="44">
        <v>-219175</v>
      </c>
      <c r="O25" s="44">
        <v>-569778</v>
      </c>
      <c r="P25" s="44">
        <v>-425417</v>
      </c>
      <c r="Q25" s="44">
        <v>-870304</v>
      </c>
      <c r="R25" s="44">
        <v>-920589</v>
      </c>
      <c r="S25" s="44">
        <v>-1130787</v>
      </c>
      <c r="T25" s="44">
        <v>-84</v>
      </c>
      <c r="U25" s="44">
        <v>-175374</v>
      </c>
      <c r="V25" s="44">
        <v>-180472</v>
      </c>
      <c r="W25" s="44">
        <v>-510390</v>
      </c>
      <c r="X25" s="44">
        <v>-309911</v>
      </c>
      <c r="Y25" s="44">
        <v>-894347</v>
      </c>
      <c r="Z25" s="44">
        <v>-1298977</v>
      </c>
      <c r="AA25" s="44">
        <v>-1708932</v>
      </c>
      <c r="AB25" s="44">
        <v>-604380</v>
      </c>
      <c r="AC25" s="44">
        <v>0</v>
      </c>
      <c r="AD25" s="44">
        <v>0</v>
      </c>
      <c r="AE25" s="44">
        <v>0</v>
      </c>
      <c r="AF25" s="44">
        <v>0</v>
      </c>
      <c r="AG25" s="44">
        <v>0</v>
      </c>
      <c r="AH25" s="44">
        <v>0</v>
      </c>
      <c r="AI25" s="44">
        <v>0</v>
      </c>
      <c r="AJ25" s="44">
        <v>0</v>
      </c>
      <c r="AK25" s="44">
        <v>0</v>
      </c>
      <c r="AL25" s="44">
        <v>0</v>
      </c>
      <c r="AM25" s="44">
        <v>0</v>
      </c>
      <c r="AN25" s="44">
        <v>0</v>
      </c>
      <c r="AO25" s="44">
        <v>0</v>
      </c>
    </row>
    <row r="26" spans="1:41" s="45" customFormat="1" ht="14.4">
      <c r="A26" s="43" t="s">
        <v>387</v>
      </c>
      <c r="B26" s="43" t="s">
        <v>388</v>
      </c>
      <c r="C26" s="44">
        <v>142133</v>
      </c>
      <c r="D26" s="44">
        <v>52829</v>
      </c>
      <c r="E26" s="44">
        <v>298346</v>
      </c>
      <c r="F26" s="44">
        <v>383926</v>
      </c>
      <c r="G26" s="44">
        <v>294383</v>
      </c>
      <c r="H26" s="44">
        <v>278396</v>
      </c>
      <c r="I26" s="44">
        <v>676043</v>
      </c>
      <c r="J26" s="44">
        <v>1054433</v>
      </c>
      <c r="K26" s="44">
        <v>1428723</v>
      </c>
      <c r="L26" s="44">
        <v>346324</v>
      </c>
      <c r="M26" s="44">
        <v>495896</v>
      </c>
      <c r="N26" s="44">
        <v>553272</v>
      </c>
      <c r="O26" s="44">
        <v>730243</v>
      </c>
      <c r="P26" s="44">
        <v>308842</v>
      </c>
      <c r="Q26" s="44">
        <v>612805</v>
      </c>
      <c r="R26" s="44">
        <v>785475</v>
      </c>
      <c r="S26" s="44">
        <v>820835</v>
      </c>
      <c r="T26" s="44">
        <v>119144</v>
      </c>
      <c r="U26" s="44">
        <v>422974</v>
      </c>
      <c r="V26" s="44">
        <v>487250</v>
      </c>
      <c r="W26" s="44">
        <v>787161</v>
      </c>
      <c r="X26" s="44">
        <v>390800</v>
      </c>
      <c r="Y26" s="44">
        <v>769994</v>
      </c>
      <c r="Z26" s="44">
        <v>1142941</v>
      </c>
      <c r="AA26" s="44">
        <v>1623693</v>
      </c>
      <c r="AB26" s="44">
        <v>648885</v>
      </c>
      <c r="AC26" s="44">
        <v>86298</v>
      </c>
      <c r="AD26" s="44">
        <v>138319</v>
      </c>
      <c r="AE26" s="44">
        <v>168831</v>
      </c>
      <c r="AF26" s="44">
        <v>-529116</v>
      </c>
      <c r="AG26" s="44">
        <v>-275345</v>
      </c>
      <c r="AH26" s="44">
        <v>-554023</v>
      </c>
      <c r="AI26" s="44">
        <v>-277913</v>
      </c>
      <c r="AJ26" s="44">
        <v>359354</v>
      </c>
      <c r="AK26" s="44">
        <v>544794</v>
      </c>
      <c r="AL26" s="44">
        <v>570479</v>
      </c>
      <c r="AM26" s="44">
        <v>363133</v>
      </c>
      <c r="AN26" s="44">
        <v>191126</v>
      </c>
      <c r="AO26" s="44">
        <v>-35237</v>
      </c>
    </row>
    <row r="27" spans="1:41" s="40" customFormat="1" ht="14.4">
      <c r="A27" s="43" t="s">
        <v>389</v>
      </c>
      <c r="B27" s="43" t="s">
        <v>390</v>
      </c>
      <c r="C27" s="44">
        <v>0</v>
      </c>
      <c r="D27" s="44">
        <v>0</v>
      </c>
      <c r="E27" s="44" t="s">
        <v>391</v>
      </c>
      <c r="F27" s="44">
        <v>0</v>
      </c>
      <c r="G27" s="44">
        <v>0</v>
      </c>
      <c r="H27" s="44">
        <v>0</v>
      </c>
      <c r="I27" s="44">
        <v>-360886</v>
      </c>
      <c r="J27" s="44">
        <v>0</v>
      </c>
      <c r="K27" s="44">
        <v>0</v>
      </c>
      <c r="L27" s="44">
        <v>0</v>
      </c>
      <c r="M27" s="44">
        <v>0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44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44">
        <v>0</v>
      </c>
      <c r="AE27" s="44">
        <v>0</v>
      </c>
      <c r="AF27" s="44">
        <v>0</v>
      </c>
      <c r="AG27" s="44">
        <v>0</v>
      </c>
      <c r="AH27" s="44">
        <v>0</v>
      </c>
      <c r="AI27" s="44">
        <v>0</v>
      </c>
      <c r="AJ27" s="44">
        <v>0</v>
      </c>
      <c r="AK27" s="44">
        <v>0</v>
      </c>
      <c r="AL27" s="44">
        <v>0</v>
      </c>
      <c r="AM27" s="44">
        <v>0</v>
      </c>
      <c r="AN27" s="44">
        <v>0</v>
      </c>
      <c r="AO27" s="44">
        <v>0</v>
      </c>
    </row>
    <row r="28" spans="1:41" s="40" customFormat="1" ht="14.4">
      <c r="A28" s="43" t="s">
        <v>470</v>
      </c>
      <c r="B28" s="43" t="s">
        <v>471</v>
      </c>
      <c r="C28" s="44">
        <v>0</v>
      </c>
      <c r="D28" s="44">
        <v>0</v>
      </c>
      <c r="E28" s="44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0</v>
      </c>
      <c r="X28" s="44">
        <v>0</v>
      </c>
      <c r="Y28" s="44">
        <v>0</v>
      </c>
      <c r="Z28" s="44">
        <v>0</v>
      </c>
      <c r="AA28" s="44">
        <v>0</v>
      </c>
      <c r="AB28" s="44">
        <v>0</v>
      </c>
      <c r="AC28" s="44">
        <v>0</v>
      </c>
      <c r="AD28" s="44">
        <v>0</v>
      </c>
      <c r="AE28" s="44">
        <v>0</v>
      </c>
      <c r="AF28" s="44">
        <v>0</v>
      </c>
      <c r="AG28" s="44">
        <v>0</v>
      </c>
      <c r="AH28" s="44">
        <v>0</v>
      </c>
      <c r="AI28" s="44">
        <v>0</v>
      </c>
      <c r="AJ28" s="44">
        <v>0</v>
      </c>
      <c r="AK28" s="44">
        <v>0</v>
      </c>
      <c r="AL28" s="44">
        <v>0</v>
      </c>
      <c r="AM28" s="44">
        <v>0</v>
      </c>
      <c r="AN28" s="44">
        <v>0</v>
      </c>
      <c r="AO28" s="44">
        <v>0</v>
      </c>
    </row>
    <row r="29" spans="1:41" s="40" customFormat="1" ht="14.4">
      <c r="A29" s="43" t="s">
        <v>392</v>
      </c>
      <c r="B29" s="43" t="s">
        <v>393</v>
      </c>
      <c r="C29" s="44">
        <v>658</v>
      </c>
      <c r="D29" s="44">
        <v>55</v>
      </c>
      <c r="E29" s="44">
        <v>55</v>
      </c>
      <c r="F29" s="44">
        <v>55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44">
        <v>0</v>
      </c>
      <c r="Y29" s="44">
        <v>0</v>
      </c>
      <c r="Z29" s="44">
        <v>0</v>
      </c>
      <c r="AA29" s="44">
        <v>0</v>
      </c>
      <c r="AB29" s="44">
        <v>0</v>
      </c>
      <c r="AC29" s="44">
        <v>0</v>
      </c>
      <c r="AD29" s="44">
        <v>0</v>
      </c>
      <c r="AE29" s="44">
        <v>0</v>
      </c>
      <c r="AF29" s="44">
        <v>0</v>
      </c>
      <c r="AG29" s="44">
        <v>0</v>
      </c>
      <c r="AH29" s="44">
        <v>0</v>
      </c>
      <c r="AI29" s="44">
        <v>0</v>
      </c>
      <c r="AJ29" s="44">
        <v>0</v>
      </c>
      <c r="AK29" s="44">
        <v>0</v>
      </c>
      <c r="AL29" s="44">
        <v>0</v>
      </c>
      <c r="AM29" s="44">
        <v>0</v>
      </c>
      <c r="AN29" s="44">
        <v>0</v>
      </c>
      <c r="AO29" s="44">
        <v>0</v>
      </c>
    </row>
    <row r="30" spans="1:41" s="40" customFormat="1" ht="14.4">
      <c r="A30" s="43" t="s">
        <v>394</v>
      </c>
      <c r="B30" s="43" t="s">
        <v>395</v>
      </c>
      <c r="C30" s="44">
        <v>-18133</v>
      </c>
      <c r="D30" s="44">
        <v>0</v>
      </c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-360883.85600000003</v>
      </c>
      <c r="K30" s="44">
        <v>-360883.85600000003</v>
      </c>
      <c r="L30" s="44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0</v>
      </c>
      <c r="Y30" s="44">
        <v>0</v>
      </c>
      <c r="Z30" s="44">
        <v>0</v>
      </c>
      <c r="AA30" s="44">
        <v>0</v>
      </c>
      <c r="AB30" s="44">
        <v>0</v>
      </c>
      <c r="AC30" s="44">
        <v>0</v>
      </c>
      <c r="AD30" s="44">
        <v>0</v>
      </c>
      <c r="AE30" s="44">
        <v>0</v>
      </c>
      <c r="AF30" s="44">
        <v>0</v>
      </c>
      <c r="AG30" s="44">
        <v>0</v>
      </c>
      <c r="AH30" s="44">
        <v>0</v>
      </c>
      <c r="AI30" s="44">
        <v>-70523.999999999985</v>
      </c>
      <c r="AJ30" s="44">
        <v>0</v>
      </c>
      <c r="AK30" s="44">
        <v>-27445</v>
      </c>
      <c r="AL30" s="44">
        <v>-30959</v>
      </c>
      <c r="AM30" s="44">
        <v>-30959</v>
      </c>
      <c r="AN30" s="44">
        <v>0</v>
      </c>
      <c r="AO30" s="44">
        <v>0</v>
      </c>
    </row>
    <row r="31" spans="1:41" s="40" customFormat="1" ht="14.4">
      <c r="A31" s="27" t="s">
        <v>396</v>
      </c>
      <c r="B31" s="27" t="s">
        <v>397</v>
      </c>
      <c r="C31" s="39">
        <v>268073</v>
      </c>
      <c r="D31" s="39">
        <v>-21466</v>
      </c>
      <c r="E31" s="39">
        <v>-66646</v>
      </c>
      <c r="F31" s="39">
        <v>51406</v>
      </c>
      <c r="G31" s="39">
        <v>887293</v>
      </c>
      <c r="H31" s="39">
        <v>-31685</v>
      </c>
      <c r="I31" s="39">
        <v>-85400</v>
      </c>
      <c r="J31" s="39">
        <v>-102951.91899999999</v>
      </c>
      <c r="K31" s="39">
        <v>-238064.91899999999</v>
      </c>
      <c r="L31" s="39">
        <v>-134894</v>
      </c>
      <c r="M31" s="39">
        <v>-182466</v>
      </c>
      <c r="N31" s="39">
        <v>-252713</v>
      </c>
      <c r="O31" s="39">
        <v>92704</v>
      </c>
      <c r="P31" s="39">
        <v>115946</v>
      </c>
      <c r="Q31" s="39">
        <v>338950</v>
      </c>
      <c r="R31" s="39">
        <v>312504</v>
      </c>
      <c r="S31" s="39">
        <v>656516</v>
      </c>
      <c r="T31" s="39">
        <v>-46056</v>
      </c>
      <c r="U31" s="39">
        <v>-84278</v>
      </c>
      <c r="V31" s="39">
        <v>-131415</v>
      </c>
      <c r="W31" s="39">
        <v>-233194</v>
      </c>
      <c r="X31" s="39">
        <v>-79478</v>
      </c>
      <c r="Y31" s="39">
        <v>104457</v>
      </c>
      <c r="Z31" s="39">
        <v>35552</v>
      </c>
      <c r="AA31" s="39">
        <v>-84105</v>
      </c>
      <c r="AB31" s="39">
        <v>7995</v>
      </c>
      <c r="AC31" s="39">
        <v>5404</v>
      </c>
      <c r="AD31" s="39">
        <v>-53294</v>
      </c>
      <c r="AE31" s="39">
        <v>-113837</v>
      </c>
      <c r="AF31" s="39">
        <v>580948</v>
      </c>
      <c r="AG31" s="39">
        <v>274746</v>
      </c>
      <c r="AH31" s="39">
        <v>555332</v>
      </c>
      <c r="AI31" s="39">
        <v>343649.53447000019</v>
      </c>
      <c r="AJ31" s="39">
        <v>-232204.33935999987</v>
      </c>
      <c r="AK31" s="39">
        <v>-305791</v>
      </c>
      <c r="AL31" s="39">
        <v>-377462</v>
      </c>
      <c r="AM31" s="39">
        <v>-305519</v>
      </c>
      <c r="AN31" s="39">
        <v>-74441</v>
      </c>
      <c r="AO31" s="39">
        <v>218394</v>
      </c>
    </row>
    <row r="32" spans="1:41" s="40" customFormat="1" ht="14.4">
      <c r="A32" s="43" t="s">
        <v>398</v>
      </c>
      <c r="B32" s="43" t="s">
        <v>399</v>
      </c>
      <c r="C32" s="44">
        <v>374</v>
      </c>
      <c r="D32" s="44">
        <v>0</v>
      </c>
      <c r="E32" s="44">
        <v>-1</v>
      </c>
      <c r="F32" s="44">
        <v>0</v>
      </c>
      <c r="G32" s="44">
        <v>890078</v>
      </c>
      <c r="H32" s="44">
        <v>0</v>
      </c>
      <c r="I32" s="44">
        <v>0</v>
      </c>
      <c r="J32" s="44">
        <v>2397</v>
      </c>
      <c r="K32" s="44">
        <v>2397</v>
      </c>
      <c r="L32" s="44">
        <v>42064</v>
      </c>
      <c r="M32" s="44">
        <v>45113</v>
      </c>
      <c r="N32" s="44">
        <v>52535</v>
      </c>
      <c r="O32" s="44">
        <v>52535</v>
      </c>
      <c r="P32" s="44">
        <v>0</v>
      </c>
      <c r="Q32" s="44">
        <v>0</v>
      </c>
      <c r="R32" s="44">
        <v>0</v>
      </c>
      <c r="S32" s="44">
        <v>510300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0</v>
      </c>
      <c r="AF32" s="44">
        <v>0</v>
      </c>
      <c r="AG32" s="44">
        <v>0</v>
      </c>
      <c r="AH32" s="44">
        <v>0</v>
      </c>
      <c r="AI32" s="44">
        <v>0</v>
      </c>
      <c r="AJ32" s="44">
        <v>0</v>
      </c>
      <c r="AK32" s="44">
        <v>0</v>
      </c>
      <c r="AL32" s="44">
        <v>0</v>
      </c>
      <c r="AM32" s="44">
        <v>0</v>
      </c>
      <c r="AN32" s="44">
        <v>0</v>
      </c>
      <c r="AO32" s="44">
        <v>0</v>
      </c>
    </row>
    <row r="33" spans="1:41" s="40" customFormat="1" ht="14.4">
      <c r="A33" s="43" t="s">
        <v>400</v>
      </c>
      <c r="B33" s="43" t="s">
        <v>401</v>
      </c>
      <c r="C33" s="44"/>
      <c r="D33" s="44"/>
      <c r="E33" s="44"/>
      <c r="F33" s="44"/>
      <c r="G33" s="44"/>
      <c r="H33" s="44"/>
      <c r="I33" s="44"/>
      <c r="J33" s="44"/>
      <c r="K33" s="44">
        <v>0</v>
      </c>
      <c r="L33" s="44">
        <v>-23153</v>
      </c>
      <c r="M33" s="44">
        <v>-26726</v>
      </c>
      <c r="N33" s="44">
        <v>-26726</v>
      </c>
      <c r="O33" s="44">
        <v>-26726</v>
      </c>
      <c r="P33" s="44">
        <v>-10054</v>
      </c>
      <c r="Q33" s="44">
        <v>-10054</v>
      </c>
      <c r="R33" s="44">
        <v>-10054</v>
      </c>
      <c r="S33" s="44">
        <v>-10054</v>
      </c>
      <c r="T33" s="44">
        <v>0</v>
      </c>
      <c r="U33" s="44">
        <v>0</v>
      </c>
      <c r="V33" s="44">
        <v>0</v>
      </c>
      <c r="W33" s="44">
        <v>0</v>
      </c>
      <c r="X33" s="44">
        <v>0</v>
      </c>
      <c r="Y33" s="44">
        <v>0</v>
      </c>
      <c r="Z33" s="44">
        <v>0</v>
      </c>
      <c r="AA33" s="44">
        <v>0</v>
      </c>
      <c r="AB33" s="44">
        <v>0</v>
      </c>
      <c r="AC33" s="44">
        <v>0</v>
      </c>
      <c r="AD33" s="44">
        <v>0</v>
      </c>
      <c r="AE33" s="44">
        <v>0</v>
      </c>
      <c r="AF33" s="44">
        <v>0</v>
      </c>
      <c r="AG33" s="44">
        <v>0</v>
      </c>
      <c r="AH33" s="44">
        <v>0</v>
      </c>
      <c r="AI33" s="44">
        <v>0</v>
      </c>
      <c r="AJ33" s="44">
        <v>0</v>
      </c>
      <c r="AK33" s="44">
        <v>0</v>
      </c>
      <c r="AL33" s="44">
        <v>0</v>
      </c>
      <c r="AM33" s="44">
        <v>0</v>
      </c>
      <c r="AN33" s="44">
        <v>0</v>
      </c>
      <c r="AO33" s="44">
        <v>0</v>
      </c>
    </row>
    <row r="34" spans="1:41" s="40" customFormat="1" ht="14.4">
      <c r="A34" s="43" t="s">
        <v>402</v>
      </c>
      <c r="B34" s="43" t="s">
        <v>403</v>
      </c>
      <c r="C34" s="44">
        <v>194359</v>
      </c>
      <c r="D34" s="44">
        <v>0</v>
      </c>
      <c r="E34" s="44" t="s">
        <v>391</v>
      </c>
      <c r="F34" s="44">
        <v>150000</v>
      </c>
      <c r="G34" s="44">
        <v>178753</v>
      </c>
      <c r="H34" s="44">
        <v>-1956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>
        <v>0</v>
      </c>
      <c r="T34" s="44">
        <v>0</v>
      </c>
      <c r="U34" s="44">
        <v>0</v>
      </c>
      <c r="V34" s="44">
        <v>0</v>
      </c>
      <c r="W34" s="44">
        <v>0</v>
      </c>
      <c r="X34" s="44">
        <v>0</v>
      </c>
      <c r="Y34" s="44">
        <v>0</v>
      </c>
      <c r="Z34" s="44">
        <v>0</v>
      </c>
      <c r="AA34" s="44">
        <v>0</v>
      </c>
      <c r="AB34" s="44">
        <v>0</v>
      </c>
      <c r="AC34" s="44">
        <v>0</v>
      </c>
      <c r="AD34" s="44">
        <v>0</v>
      </c>
      <c r="AE34" s="44">
        <v>0</v>
      </c>
      <c r="AF34" s="44">
        <v>0</v>
      </c>
      <c r="AG34" s="44">
        <v>0</v>
      </c>
      <c r="AH34" s="44">
        <v>0</v>
      </c>
      <c r="AI34" s="44">
        <v>0</v>
      </c>
      <c r="AJ34" s="44">
        <v>0</v>
      </c>
      <c r="AK34" s="44">
        <v>0</v>
      </c>
      <c r="AL34" s="44">
        <v>0</v>
      </c>
      <c r="AM34" s="44">
        <v>0</v>
      </c>
      <c r="AN34" s="44">
        <v>0</v>
      </c>
      <c r="AO34" s="44">
        <v>0</v>
      </c>
    </row>
    <row r="35" spans="1:41" s="46" customFormat="1" ht="14.4">
      <c r="A35" s="43" t="s">
        <v>404</v>
      </c>
      <c r="B35" s="43" t="s">
        <v>405</v>
      </c>
      <c r="C35" s="44">
        <v>0</v>
      </c>
      <c r="D35" s="44">
        <v>0</v>
      </c>
      <c r="E35" s="44">
        <v>0</v>
      </c>
      <c r="F35" s="44">
        <v>0</v>
      </c>
      <c r="G35" s="44">
        <v>-48578</v>
      </c>
      <c r="H35" s="44">
        <v>0</v>
      </c>
      <c r="I35" s="44">
        <v>-4497</v>
      </c>
      <c r="J35" s="44">
        <v>-4601</v>
      </c>
      <c r="K35" s="44">
        <v>-4742</v>
      </c>
      <c r="L35" s="4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4">
        <v>0</v>
      </c>
      <c r="S35" s="44">
        <v>-22970</v>
      </c>
      <c r="T35" s="44">
        <v>-7</v>
      </c>
      <c r="U35" s="44">
        <v>-29</v>
      </c>
      <c r="V35" s="44">
        <v>-29</v>
      </c>
      <c r="W35" s="44">
        <v>-29</v>
      </c>
      <c r="X35" s="44">
        <v>0</v>
      </c>
      <c r="Y35" s="44">
        <v>0</v>
      </c>
      <c r="Z35" s="44">
        <v>0</v>
      </c>
      <c r="AA35" s="44">
        <v>0</v>
      </c>
      <c r="AB35" s="44">
        <v>0</v>
      </c>
      <c r="AC35" s="44">
        <v>0</v>
      </c>
      <c r="AD35" s="44">
        <v>0</v>
      </c>
      <c r="AE35" s="44">
        <v>0</v>
      </c>
      <c r="AF35" s="44">
        <v>0</v>
      </c>
      <c r="AG35" s="44">
        <v>0</v>
      </c>
      <c r="AH35" s="44">
        <v>0</v>
      </c>
      <c r="AI35" s="44">
        <v>0</v>
      </c>
      <c r="AJ35" s="44">
        <v>0</v>
      </c>
      <c r="AK35" s="44">
        <v>0</v>
      </c>
      <c r="AL35" s="44">
        <v>0</v>
      </c>
      <c r="AM35" s="44">
        <v>0</v>
      </c>
      <c r="AN35" s="44">
        <v>0</v>
      </c>
      <c r="AO35" s="44">
        <v>0</v>
      </c>
    </row>
    <row r="36" spans="1:41" s="46" customFormat="1" ht="14.4">
      <c r="A36" s="43" t="s">
        <v>406</v>
      </c>
      <c r="B36" s="43"/>
      <c r="C36" s="44">
        <v>0</v>
      </c>
      <c r="D36" s="44">
        <v>0</v>
      </c>
      <c r="E36" s="44">
        <v>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>
        <v>0</v>
      </c>
      <c r="V36" s="44">
        <v>0</v>
      </c>
      <c r="W36" s="44">
        <v>0</v>
      </c>
      <c r="X36" s="44">
        <v>0</v>
      </c>
      <c r="Y36" s="44">
        <v>0</v>
      </c>
      <c r="Z36" s="44">
        <v>0</v>
      </c>
      <c r="AA36" s="44">
        <v>0</v>
      </c>
      <c r="AB36" s="44">
        <v>0</v>
      </c>
      <c r="AC36" s="44">
        <v>0</v>
      </c>
      <c r="AD36" s="44">
        <v>0</v>
      </c>
      <c r="AE36" s="44">
        <v>0</v>
      </c>
      <c r="AF36" s="44">
        <v>0</v>
      </c>
      <c r="AG36" s="44">
        <v>0</v>
      </c>
      <c r="AH36" s="44">
        <v>450000</v>
      </c>
      <c r="AI36" s="44">
        <v>450000.16953000001</v>
      </c>
      <c r="AJ36" s="44">
        <v>0</v>
      </c>
      <c r="AK36" s="44">
        <v>0</v>
      </c>
      <c r="AL36" s="44">
        <v>0</v>
      </c>
      <c r="AM36" s="44">
        <v>0</v>
      </c>
      <c r="AN36" s="44">
        <v>0</v>
      </c>
      <c r="AO36" s="44">
        <v>0</v>
      </c>
    </row>
    <row r="37" spans="1:41" s="46" customFormat="1" ht="14.4">
      <c r="A37" s="43" t="s">
        <v>407</v>
      </c>
      <c r="B37" s="43" t="s">
        <v>408</v>
      </c>
      <c r="C37" s="44">
        <v>0</v>
      </c>
      <c r="D37" s="44">
        <v>0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0</v>
      </c>
      <c r="M37" s="44">
        <v>0</v>
      </c>
      <c r="N37" s="44">
        <v>-24214</v>
      </c>
      <c r="O37" s="44">
        <v>-24214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44">
        <v>0</v>
      </c>
      <c r="X37" s="44">
        <v>-10797</v>
      </c>
      <c r="Y37" s="44">
        <v>-30778</v>
      </c>
      <c r="Z37" s="44">
        <v>-36765</v>
      </c>
      <c r="AA37" s="44">
        <v>-53914</v>
      </c>
      <c r="AB37" s="44">
        <v>0</v>
      </c>
      <c r="AC37" s="44">
        <v>0</v>
      </c>
      <c r="AD37" s="44">
        <v>0</v>
      </c>
      <c r="AE37" s="44">
        <v>0</v>
      </c>
      <c r="AF37" s="44">
        <v>0</v>
      </c>
      <c r="AG37" s="44">
        <v>0</v>
      </c>
      <c r="AH37" s="44">
        <v>-26899</v>
      </c>
      <c r="AI37" s="44">
        <v>-28801</v>
      </c>
      <c r="AJ37" s="44">
        <v>0</v>
      </c>
      <c r="AK37" s="44">
        <v>0</v>
      </c>
      <c r="AL37" s="44">
        <v>0</v>
      </c>
      <c r="AM37" s="44">
        <v>0</v>
      </c>
      <c r="AN37" s="44">
        <v>0</v>
      </c>
      <c r="AO37" s="44">
        <v>-202</v>
      </c>
    </row>
    <row r="38" spans="1:41" s="46" customFormat="1" ht="14.4">
      <c r="A38" s="43" t="s">
        <v>409</v>
      </c>
      <c r="B38" s="43" t="s">
        <v>410</v>
      </c>
      <c r="C38" s="44">
        <v>-13076</v>
      </c>
      <c r="D38" s="44">
        <v>0</v>
      </c>
      <c r="E38" s="44">
        <v>-2408</v>
      </c>
      <c r="F38" s="44">
        <v>0</v>
      </c>
      <c r="G38" s="44">
        <v>-11616</v>
      </c>
      <c r="H38" s="44">
        <v>0</v>
      </c>
      <c r="I38" s="44">
        <v>0</v>
      </c>
      <c r="J38" s="44">
        <v>0</v>
      </c>
      <c r="K38" s="44">
        <v>0</v>
      </c>
      <c r="L38" s="44">
        <v>0</v>
      </c>
      <c r="M38" s="44">
        <v>0</v>
      </c>
      <c r="N38" s="44">
        <v>0</v>
      </c>
      <c r="O38" s="44">
        <v>0</v>
      </c>
      <c r="P38" s="44">
        <v>0</v>
      </c>
      <c r="Q38" s="44">
        <v>0</v>
      </c>
      <c r="R38" s="44">
        <v>0</v>
      </c>
      <c r="S38" s="44">
        <v>0</v>
      </c>
      <c r="T38" s="44">
        <v>0</v>
      </c>
      <c r="U38" s="44">
        <v>0</v>
      </c>
      <c r="V38" s="44">
        <v>0</v>
      </c>
      <c r="W38" s="44">
        <v>0</v>
      </c>
      <c r="X38" s="44">
        <v>0</v>
      </c>
      <c r="Y38" s="44">
        <v>0</v>
      </c>
      <c r="Z38" s="44">
        <v>0</v>
      </c>
      <c r="AA38" s="44">
        <v>0</v>
      </c>
      <c r="AB38" s="44">
        <v>0</v>
      </c>
      <c r="AC38" s="44">
        <v>0</v>
      </c>
      <c r="AD38" s="44">
        <v>0</v>
      </c>
      <c r="AE38" s="44">
        <v>0</v>
      </c>
      <c r="AF38" s="44">
        <v>0</v>
      </c>
      <c r="AG38" s="44">
        <v>0</v>
      </c>
      <c r="AH38" s="44">
        <v>0</v>
      </c>
      <c r="AI38" s="44">
        <v>0</v>
      </c>
      <c r="AJ38" s="44">
        <v>0</v>
      </c>
      <c r="AK38" s="44">
        <v>0</v>
      </c>
      <c r="AL38" s="44">
        <v>0</v>
      </c>
      <c r="AM38" s="44">
        <v>0</v>
      </c>
      <c r="AN38" s="44">
        <v>0</v>
      </c>
      <c r="AO38" s="44">
        <v>0</v>
      </c>
    </row>
    <row r="39" spans="1:41" s="46" customFormat="1" ht="14.4">
      <c r="A39" s="43" t="s">
        <v>411</v>
      </c>
      <c r="B39" s="43" t="s">
        <v>412</v>
      </c>
      <c r="C39" s="44">
        <v>393019</v>
      </c>
      <c r="D39" s="44">
        <v>0</v>
      </c>
      <c r="E39" s="44">
        <v>0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400000</v>
      </c>
      <c r="P39" s="44">
        <v>170000</v>
      </c>
      <c r="Q39" s="44">
        <v>420000</v>
      </c>
      <c r="R39" s="44">
        <v>-1153</v>
      </c>
      <c r="S39" s="44">
        <v>-1153</v>
      </c>
      <c r="T39" s="44">
        <v>0</v>
      </c>
      <c r="U39" s="44">
        <v>0</v>
      </c>
      <c r="V39" s="44">
        <v>0</v>
      </c>
      <c r="W39" s="44">
        <v>0</v>
      </c>
      <c r="X39" s="44">
        <v>0</v>
      </c>
      <c r="Y39" s="44">
        <v>350000</v>
      </c>
      <c r="Z39" s="44">
        <v>-4002</v>
      </c>
      <c r="AA39" s="44">
        <v>350000</v>
      </c>
      <c r="AB39" s="44">
        <v>100000</v>
      </c>
      <c r="AC39" s="44">
        <v>225000</v>
      </c>
      <c r="AD39" s="44">
        <v>225000</v>
      </c>
      <c r="AE39" s="44">
        <v>225000</v>
      </c>
      <c r="AF39" s="44">
        <v>700000</v>
      </c>
      <c r="AG39" s="44">
        <v>700000</v>
      </c>
      <c r="AH39" s="44">
        <v>700000</v>
      </c>
      <c r="AI39" s="44">
        <v>700000</v>
      </c>
      <c r="AJ39" s="44">
        <v>0</v>
      </c>
      <c r="AK39" s="44">
        <v>0</v>
      </c>
      <c r="AL39" s="44">
        <v>0</v>
      </c>
      <c r="AM39" s="44">
        <v>150000</v>
      </c>
      <c r="AN39" s="44">
        <v>0</v>
      </c>
      <c r="AO39" s="44">
        <v>500000</v>
      </c>
    </row>
    <row r="40" spans="1:41" s="46" customFormat="1" ht="14.4">
      <c r="A40" s="23" t="s">
        <v>413</v>
      </c>
      <c r="B40" s="43" t="s">
        <v>414</v>
      </c>
      <c r="C40" s="44">
        <v>-13622</v>
      </c>
      <c r="D40" s="44">
        <v>0</v>
      </c>
      <c r="E40" s="44">
        <v>0</v>
      </c>
      <c r="F40" s="44">
        <v>0</v>
      </c>
      <c r="G40" s="44">
        <v>0</v>
      </c>
      <c r="H40" s="44">
        <v>0</v>
      </c>
      <c r="I40" s="44">
        <v>0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-2248</v>
      </c>
      <c r="P40" s="44">
        <v>519</v>
      </c>
      <c r="Q40" s="44">
        <v>-1153</v>
      </c>
      <c r="R40" s="44">
        <v>-20375</v>
      </c>
      <c r="S40" s="44">
        <v>-123235</v>
      </c>
      <c r="T40" s="44">
        <v>0</v>
      </c>
      <c r="U40" s="44">
        <v>0</v>
      </c>
      <c r="V40" s="44">
        <v>0</v>
      </c>
      <c r="W40" s="44">
        <v>-41346</v>
      </c>
      <c r="X40" s="44">
        <v>-10700</v>
      </c>
      <c r="Y40" s="44">
        <v>-4002</v>
      </c>
      <c r="Z40" s="44">
        <v>-99038</v>
      </c>
      <c r="AA40" s="44">
        <v>-4002</v>
      </c>
      <c r="AB40" s="44">
        <v>-519</v>
      </c>
      <c r="AC40" s="44">
        <v>-1318</v>
      </c>
      <c r="AD40" s="44">
        <v>-1318</v>
      </c>
      <c r="AE40" s="44">
        <v>-1318</v>
      </c>
      <c r="AF40" s="44">
        <v>-27818</v>
      </c>
      <c r="AG40" s="44">
        <v>-27818</v>
      </c>
      <c r="AH40" s="44">
        <v>-27818</v>
      </c>
      <c r="AI40" s="44">
        <v>-27818</v>
      </c>
      <c r="AJ40" s="44">
        <v>0</v>
      </c>
      <c r="AK40" s="44">
        <v>0</v>
      </c>
      <c r="AL40" s="44">
        <v>0</v>
      </c>
      <c r="AM40" s="44">
        <v>-830</v>
      </c>
      <c r="AN40" s="44">
        <v>0</v>
      </c>
      <c r="AO40" s="44">
        <v>-5534</v>
      </c>
    </row>
    <row r="41" spans="1:41" s="46" customFormat="1" ht="14.4">
      <c r="A41" s="43" t="s">
        <v>415</v>
      </c>
      <c r="B41" s="43" t="s">
        <v>416</v>
      </c>
      <c r="C41" s="44">
        <v>-292981</v>
      </c>
      <c r="D41" s="44">
        <v>-19059</v>
      </c>
      <c r="E41" s="44">
        <v>-64237</v>
      </c>
      <c r="F41" s="44">
        <v>-87960</v>
      </c>
      <c r="G41" s="44">
        <v>-121344</v>
      </c>
      <c r="H41" s="44">
        <v>-29729</v>
      </c>
      <c r="I41" s="44">
        <v>-80903</v>
      </c>
      <c r="J41" s="44">
        <v>-100747.91899999999</v>
      </c>
      <c r="K41" s="44">
        <v>-235719.91899999999</v>
      </c>
      <c r="L41" s="44">
        <v>-119520</v>
      </c>
      <c r="M41" s="44">
        <v>-136296</v>
      </c>
      <c r="N41" s="44">
        <v>-156265</v>
      </c>
      <c r="O41" s="44">
        <v>-169474</v>
      </c>
      <c r="P41" s="44">
        <v>-6634</v>
      </c>
      <c r="Q41" s="44">
        <v>-12952</v>
      </c>
      <c r="R41" s="44">
        <v>420000</v>
      </c>
      <c r="S41" s="44">
        <v>420000</v>
      </c>
      <c r="T41" s="44">
        <v>0</v>
      </c>
      <c r="U41" s="44">
        <v>0</v>
      </c>
      <c r="V41" s="44">
        <v>0</v>
      </c>
      <c r="W41" s="44">
        <v>0</v>
      </c>
      <c r="X41" s="44">
        <v>0</v>
      </c>
      <c r="Y41" s="44">
        <v>-95192</v>
      </c>
      <c r="Z41" s="44">
        <v>350000</v>
      </c>
      <c r="AA41" s="44">
        <v>-140385</v>
      </c>
      <c r="AB41" s="44">
        <v>-37846</v>
      </c>
      <c r="AC41" s="44">
        <v>-111151</v>
      </c>
      <c r="AD41" s="44">
        <v>-117038</v>
      </c>
      <c r="AE41" s="44">
        <v>-120885</v>
      </c>
      <c r="AF41" s="44">
        <v>-37846</v>
      </c>
      <c r="AG41" s="44">
        <v>-291666</v>
      </c>
      <c r="AH41" s="44">
        <v>-381503</v>
      </c>
      <c r="AI41" s="44">
        <v>-518654.63505999988</v>
      </c>
      <c r="AJ41" s="44">
        <v>-171665.33935999987</v>
      </c>
      <c r="AK41" s="44">
        <v>-182718</v>
      </c>
      <c r="AL41" s="44">
        <v>-193772</v>
      </c>
      <c r="AM41" s="44">
        <v>-204715</v>
      </c>
      <c r="AN41" s="44">
        <v>-11109</v>
      </c>
      <c r="AO41" s="44">
        <v>-211109</v>
      </c>
    </row>
    <row r="42" spans="1:41" s="46" customFormat="1" ht="14.4">
      <c r="A42" s="23" t="s">
        <v>417</v>
      </c>
      <c r="B42" s="43" t="s">
        <v>418</v>
      </c>
      <c r="C42" s="44">
        <v>0</v>
      </c>
      <c r="D42" s="44">
        <v>0</v>
      </c>
      <c r="E42" s="44">
        <v>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  <c r="Y42" s="44">
        <v>0</v>
      </c>
      <c r="Z42" s="44">
        <v>0</v>
      </c>
      <c r="AA42" s="44">
        <v>0</v>
      </c>
      <c r="AB42" s="44">
        <v>0</v>
      </c>
      <c r="AC42" s="44">
        <v>0</v>
      </c>
      <c r="AD42" s="44">
        <v>0</v>
      </c>
      <c r="AE42" s="44">
        <v>0</v>
      </c>
      <c r="AF42" s="44">
        <v>0</v>
      </c>
      <c r="AG42" s="44">
        <v>0</v>
      </c>
      <c r="AH42" s="44">
        <v>0</v>
      </c>
      <c r="AI42" s="44">
        <v>0</v>
      </c>
      <c r="AJ42" s="44">
        <v>0</v>
      </c>
      <c r="AK42" s="44">
        <v>0</v>
      </c>
      <c r="AL42" s="44">
        <v>0</v>
      </c>
      <c r="AM42" s="44">
        <v>0</v>
      </c>
      <c r="AN42" s="44">
        <v>0</v>
      </c>
      <c r="AO42" s="44">
        <v>0</v>
      </c>
    </row>
    <row r="43" spans="1:41" s="46" customFormat="1" ht="14.4">
      <c r="A43" s="43" t="s">
        <v>419</v>
      </c>
      <c r="B43" s="43" t="s">
        <v>420</v>
      </c>
      <c r="C43" s="44"/>
      <c r="D43" s="44"/>
      <c r="E43" s="44"/>
      <c r="F43" s="44"/>
      <c r="G43" s="44"/>
      <c r="H43" s="44"/>
      <c r="I43" s="44"/>
      <c r="J43" s="44"/>
      <c r="K43" s="44"/>
      <c r="L43" s="44">
        <v>-34285</v>
      </c>
      <c r="M43" s="44">
        <v>-64557</v>
      </c>
      <c r="N43" s="44">
        <v>-98043</v>
      </c>
      <c r="O43" s="44">
        <v>-137169</v>
      </c>
      <c r="P43" s="44">
        <v>-37885</v>
      </c>
      <c r="Q43" s="44">
        <v>-56891</v>
      </c>
      <c r="R43" s="44">
        <v>-75914</v>
      </c>
      <c r="S43" s="44">
        <v>-116372</v>
      </c>
      <c r="T43" s="44">
        <v>-46049</v>
      </c>
      <c r="U43" s="44">
        <v>-84249</v>
      </c>
      <c r="V43" s="44">
        <v>-131386</v>
      </c>
      <c r="W43" s="44">
        <v>-191819</v>
      </c>
      <c r="X43" s="44">
        <v>-57981</v>
      </c>
      <c r="Y43" s="44">
        <v>-115571</v>
      </c>
      <c r="Z43" s="44">
        <v>-174643</v>
      </c>
      <c r="AA43" s="44">
        <v>-235804</v>
      </c>
      <c r="AB43" s="44">
        <v>-53640</v>
      </c>
      <c r="AC43" s="44">
        <v>-107127</v>
      </c>
      <c r="AD43" s="44">
        <v>-159938</v>
      </c>
      <c r="AE43" s="44">
        <v>-216634</v>
      </c>
      <c r="AF43" s="44">
        <v>-53388</v>
      </c>
      <c r="AG43" s="44">
        <v>-105770</v>
      </c>
      <c r="AH43" s="44">
        <v>-158448</v>
      </c>
      <c r="AI43" s="44">
        <v>-231077</v>
      </c>
      <c r="AJ43" s="44">
        <v>-60539</v>
      </c>
      <c r="AK43" s="44">
        <v>-123073</v>
      </c>
      <c r="AL43" s="44">
        <v>-183690</v>
      </c>
      <c r="AM43" s="44">
        <v>-249974</v>
      </c>
      <c r="AN43" s="44">
        <v>-63332</v>
      </c>
      <c r="AO43" s="44">
        <v>-64761</v>
      </c>
    </row>
    <row r="44" spans="1:41" s="46" customFormat="1" ht="14.4">
      <c r="A44" s="27" t="s">
        <v>421</v>
      </c>
      <c r="B44" s="27" t="s">
        <v>422</v>
      </c>
      <c r="C44" s="39">
        <v>92119</v>
      </c>
      <c r="D44" s="39">
        <v>-111013</v>
      </c>
      <c r="E44" s="39">
        <v>-160325</v>
      </c>
      <c r="F44" s="39">
        <v>-49185</v>
      </c>
      <c r="G44" s="39">
        <v>-154575</v>
      </c>
      <c r="H44" s="39">
        <v>24717</v>
      </c>
      <c r="I44" s="39">
        <v>-21571</v>
      </c>
      <c r="J44" s="39">
        <v>-24242</v>
      </c>
      <c r="K44" s="39">
        <v>72618</v>
      </c>
      <c r="L44" s="39">
        <v>-75050</v>
      </c>
      <c r="M44" s="39">
        <v>-29431</v>
      </c>
      <c r="N44" s="39">
        <v>-98570</v>
      </c>
      <c r="O44" s="39">
        <v>150314</v>
      </c>
      <c r="P44" s="39">
        <v>-255962</v>
      </c>
      <c r="Q44" s="39">
        <v>-289604</v>
      </c>
      <c r="R44" s="39">
        <v>-278041</v>
      </c>
      <c r="S44" s="39">
        <v>-105607</v>
      </c>
      <c r="T44" s="39">
        <v>-88851</v>
      </c>
      <c r="U44" s="39">
        <v>-72085</v>
      </c>
      <c r="V44" s="39">
        <v>-38032</v>
      </c>
      <c r="W44" s="39">
        <v>-108080</v>
      </c>
      <c r="X44" s="39">
        <v>3594</v>
      </c>
      <c r="Y44" s="39">
        <v>-29180</v>
      </c>
      <c r="Z44" s="39">
        <v>-93454</v>
      </c>
      <c r="AA44" s="39">
        <v>-66137</v>
      </c>
      <c r="AB44" s="39">
        <v>-29814</v>
      </c>
      <c r="AC44" s="39">
        <v>-26849</v>
      </c>
      <c r="AD44" s="39">
        <v>-28113</v>
      </c>
      <c r="AE44" s="39">
        <v>35826</v>
      </c>
      <c r="AF44" s="39">
        <v>-7860</v>
      </c>
      <c r="AG44" s="39">
        <v>-49436</v>
      </c>
      <c r="AH44" s="39">
        <v>-60071</v>
      </c>
      <c r="AI44" s="39">
        <v>-33020</v>
      </c>
      <c r="AJ44" s="39">
        <v>-27954</v>
      </c>
      <c r="AK44" s="39">
        <v>28814</v>
      </c>
      <c r="AL44" s="39">
        <v>135891</v>
      </c>
      <c r="AM44" s="39">
        <v>159997</v>
      </c>
      <c r="AN44" s="39">
        <v>-97884</v>
      </c>
      <c r="AO44" s="39">
        <v>25279</v>
      </c>
    </row>
    <row r="45" spans="1:41" ht="14.4">
      <c r="A45" s="43" t="s">
        <v>480</v>
      </c>
      <c r="B45" s="43" t="s">
        <v>423</v>
      </c>
      <c r="C45" s="44">
        <v>164801</v>
      </c>
      <c r="D45" s="44">
        <v>256920</v>
      </c>
      <c r="E45" s="44">
        <v>256920</v>
      </c>
      <c r="F45" s="44">
        <v>256920</v>
      </c>
      <c r="G45" s="44">
        <v>256920</v>
      </c>
      <c r="H45" s="44">
        <v>102345</v>
      </c>
      <c r="I45" s="44">
        <v>102345</v>
      </c>
      <c r="J45" s="44">
        <v>102345</v>
      </c>
      <c r="K45" s="44">
        <v>102345</v>
      </c>
      <c r="L45" s="44">
        <v>174963</v>
      </c>
      <c r="M45" s="44">
        <v>174963</v>
      </c>
      <c r="N45" s="44">
        <v>174963</v>
      </c>
      <c r="O45" s="44">
        <v>174963</v>
      </c>
      <c r="P45" s="44">
        <v>325277</v>
      </c>
      <c r="Q45" s="44">
        <v>325277</v>
      </c>
      <c r="R45" s="44">
        <v>325277</v>
      </c>
      <c r="S45" s="44">
        <v>325277</v>
      </c>
      <c r="T45" s="44">
        <v>219670</v>
      </c>
      <c r="U45" s="44">
        <v>219670</v>
      </c>
      <c r="V45" s="44">
        <v>219670</v>
      </c>
      <c r="W45" s="44">
        <v>219670</v>
      </c>
      <c r="X45" s="44">
        <v>111590</v>
      </c>
      <c r="Y45" s="44">
        <v>111590</v>
      </c>
      <c r="Z45" s="44">
        <v>111590</v>
      </c>
      <c r="AA45" s="44">
        <v>111590</v>
      </c>
      <c r="AB45" s="44">
        <v>45453</v>
      </c>
      <c r="AC45" s="44">
        <v>45452</v>
      </c>
      <c r="AD45" s="44">
        <v>45452</v>
      </c>
      <c r="AE45" s="44">
        <v>45453</v>
      </c>
      <c r="AF45" s="44">
        <v>81279</v>
      </c>
      <c r="AG45" s="44">
        <v>81279</v>
      </c>
      <c r="AH45" s="44">
        <v>81279</v>
      </c>
      <c r="AI45" s="44">
        <v>81279</v>
      </c>
      <c r="AJ45" s="44">
        <v>48260</v>
      </c>
      <c r="AK45" s="44">
        <v>48259</v>
      </c>
      <c r="AL45" s="44">
        <v>48259</v>
      </c>
      <c r="AM45" s="44">
        <v>48259</v>
      </c>
      <c r="AN45" s="44">
        <v>208256</v>
      </c>
      <c r="AO45" s="44">
        <v>110372</v>
      </c>
    </row>
    <row r="46" spans="1:41" ht="14.4">
      <c r="A46" s="43" t="s">
        <v>481</v>
      </c>
      <c r="B46" s="43" t="s">
        <v>424</v>
      </c>
      <c r="C46" s="44">
        <v>256920</v>
      </c>
      <c r="D46" s="44">
        <v>145907</v>
      </c>
      <c r="E46" s="44">
        <v>96595</v>
      </c>
      <c r="F46" s="44">
        <v>207735</v>
      </c>
      <c r="G46" s="44">
        <v>102345</v>
      </c>
      <c r="H46" s="44">
        <v>127062</v>
      </c>
      <c r="I46" s="44">
        <v>80774</v>
      </c>
      <c r="J46" s="44">
        <v>78103</v>
      </c>
      <c r="K46" s="44">
        <v>174963</v>
      </c>
      <c r="L46" s="44">
        <v>99913</v>
      </c>
      <c r="M46" s="44">
        <v>145532</v>
      </c>
      <c r="N46" s="44">
        <v>76393</v>
      </c>
      <c r="O46" s="44">
        <v>325277</v>
      </c>
      <c r="P46" s="44">
        <v>69315</v>
      </c>
      <c r="Q46" s="44">
        <v>35673</v>
      </c>
      <c r="R46" s="44">
        <v>47236</v>
      </c>
      <c r="S46" s="44">
        <v>219670</v>
      </c>
      <c r="T46" s="44">
        <v>130819</v>
      </c>
      <c r="U46" s="44">
        <v>147585</v>
      </c>
      <c r="V46" s="44">
        <v>181638</v>
      </c>
      <c r="W46" s="44">
        <v>111590</v>
      </c>
      <c r="X46" s="44">
        <v>115184</v>
      </c>
      <c r="Y46" s="44">
        <v>82410</v>
      </c>
      <c r="Z46" s="44">
        <v>18136</v>
      </c>
      <c r="AA46" s="44">
        <v>45453</v>
      </c>
      <c r="AB46" s="44">
        <v>15639</v>
      </c>
      <c r="AC46" s="44">
        <v>18603</v>
      </c>
      <c r="AD46" s="44">
        <v>17339</v>
      </c>
      <c r="AE46" s="44">
        <v>81279</v>
      </c>
      <c r="AF46" s="44">
        <v>73419</v>
      </c>
      <c r="AG46" s="44">
        <v>31843</v>
      </c>
      <c r="AH46" s="44">
        <v>21208</v>
      </c>
      <c r="AI46" s="44">
        <v>48259</v>
      </c>
      <c r="AJ46" s="44">
        <v>20306</v>
      </c>
      <c r="AK46" s="44">
        <v>77073</v>
      </c>
      <c r="AL46" s="44">
        <v>184150</v>
      </c>
      <c r="AM46" s="44">
        <v>208256</v>
      </c>
      <c r="AN46" s="44">
        <v>110372</v>
      </c>
      <c r="AO46" s="44">
        <v>135651</v>
      </c>
    </row>
    <row r="47" spans="1:41" ht="14.4">
      <c r="Q47" s="46"/>
      <c r="R47" s="46"/>
      <c r="S47" s="46"/>
    </row>
    <row r="48" spans="1:41" ht="14.4">
      <c r="Q48" s="46"/>
      <c r="R48" s="46"/>
      <c r="S48" s="46"/>
    </row>
    <row r="49" spans="17:19" ht="14.4">
      <c r="Q49" s="46"/>
      <c r="R49" s="46"/>
      <c r="S49" s="46"/>
    </row>
    <row r="50" spans="17:19" ht="14.4">
      <c r="Q50" s="46"/>
      <c r="R50" s="46"/>
      <c r="S50" s="46"/>
    </row>
    <row r="51" spans="17:19" ht="14.4">
      <c r="Q51" s="46"/>
      <c r="R51" s="46"/>
      <c r="S51" s="46"/>
    </row>
    <row r="52" spans="17:19" ht="14.4">
      <c r="Q52" s="46"/>
      <c r="R52" s="46"/>
      <c r="S52" s="46"/>
    </row>
    <row r="53" spans="17:19" ht="14.4">
      <c r="Q53" s="46"/>
      <c r="R53" s="46"/>
      <c r="S53" s="46"/>
    </row>
    <row r="54" spans="17:19" ht="14.4">
      <c r="Q54" s="46"/>
      <c r="R54" s="46"/>
      <c r="S54" s="46"/>
    </row>
    <row r="55" spans="17:19" ht="14.4">
      <c r="Q55" s="46"/>
      <c r="R55" s="46"/>
      <c r="S55" s="46"/>
    </row>
    <row r="56" spans="17:19" ht="14.4">
      <c r="Q56" s="46"/>
      <c r="R56" s="46"/>
      <c r="S56" s="46"/>
    </row>
    <row r="57" spans="17:19" ht="14.4">
      <c r="Q57" s="46"/>
      <c r="R57" s="46"/>
      <c r="S57" s="46"/>
    </row>
    <row r="58" spans="17:19" ht="14.4">
      <c r="Q58" s="46"/>
      <c r="R58" s="46"/>
      <c r="S58" s="46"/>
    </row>
    <row r="59" spans="17:19" ht="14.4">
      <c r="Q59" s="46"/>
      <c r="R59" s="46"/>
      <c r="S59" s="46"/>
    </row>
    <row r="60" spans="17:19" ht="14.4">
      <c r="Q60" s="46"/>
      <c r="R60" s="46"/>
      <c r="S60" s="46"/>
    </row>
    <row r="61" spans="17:19" ht="14.4">
      <c r="Q61" s="46"/>
      <c r="R61" s="46"/>
      <c r="S61" s="46"/>
    </row>
    <row r="62" spans="17:19" ht="14.4">
      <c r="Q62" s="46"/>
      <c r="R62" s="46"/>
      <c r="S62" s="46"/>
    </row>
    <row r="63" spans="17:19" ht="14.4">
      <c r="Q63" s="46"/>
      <c r="R63" s="46"/>
      <c r="S63" s="46"/>
    </row>
    <row r="64" spans="17:19" ht="14.4">
      <c r="Q64" s="46"/>
      <c r="R64" s="46"/>
      <c r="S64" s="46"/>
    </row>
    <row r="65" spans="17:19" ht="14.4">
      <c r="Q65" s="46"/>
      <c r="R65" s="46"/>
      <c r="S65" s="46"/>
    </row>
    <row r="66" spans="17:19" ht="14.4">
      <c r="Q66" s="46"/>
      <c r="R66" s="46"/>
      <c r="S66" s="46"/>
    </row>
  </sheetData>
  <mergeCells count="3">
    <mergeCell ref="A1:B1"/>
    <mergeCell ref="A2:B2"/>
    <mergeCell ref="A3:B3"/>
  </mergeCells>
  <phoneticPr fontId="37" type="noConversion"/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39A9C-E5E5-4134-BC7E-1F4DAE29908D}">
  <dimension ref="A1:AR51"/>
  <sheetViews>
    <sheetView showGridLines="0" tabSelected="1" zoomScale="90" zoomScaleNormal="90" workbookViewId="0">
      <pane xSplit="2" topLeftCell="AE1" activePane="topRight" state="frozen"/>
      <selection pane="topRight" activeCell="AT15" sqref="AT15"/>
    </sheetView>
  </sheetViews>
  <sheetFormatPr defaultColWidth="9.77734375" defaultRowHeight="13.8"/>
  <cols>
    <col min="1" max="1" width="58.21875" style="4" customWidth="1"/>
    <col min="2" max="2" width="50.5546875" style="4" hidden="1" customWidth="1"/>
    <col min="3" max="14" width="7.109375" style="31" customWidth="1"/>
    <col min="15" max="42" width="7.109375" style="4" customWidth="1"/>
    <col min="43" max="44" width="7.21875" style="4" customWidth="1"/>
    <col min="45" max="16384" width="9.77734375" style="4"/>
  </cols>
  <sheetData>
    <row r="1" spans="1:44" ht="77.25" customHeight="1">
      <c r="A1" s="110" t="s">
        <v>0</v>
      </c>
      <c r="B1" s="111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</row>
    <row r="2" spans="1:44" s="7" customFormat="1" ht="22.5" customHeight="1">
      <c r="A2" s="112" t="s">
        <v>425</v>
      </c>
      <c r="B2" s="112"/>
      <c r="C2" s="6">
        <v>2016</v>
      </c>
      <c r="D2" s="6" t="s">
        <v>6</v>
      </c>
      <c r="E2" s="6" t="s">
        <v>7</v>
      </c>
      <c r="F2" s="6" t="s">
        <v>8</v>
      </c>
      <c r="G2" s="6" t="s">
        <v>9</v>
      </c>
      <c r="H2" s="6">
        <v>2017</v>
      </c>
      <c r="I2" s="6" t="s">
        <v>10</v>
      </c>
      <c r="J2" s="6" t="s">
        <v>11</v>
      </c>
      <c r="K2" s="6" t="s">
        <v>12</v>
      </c>
      <c r="L2" s="6" t="s">
        <v>13</v>
      </c>
      <c r="M2" s="6">
        <v>2018</v>
      </c>
      <c r="N2" s="6" t="s">
        <v>14</v>
      </c>
      <c r="O2" s="6" t="s">
        <v>16</v>
      </c>
      <c r="P2" s="6" t="s">
        <v>18</v>
      </c>
      <c r="Q2" s="6" t="s">
        <v>20</v>
      </c>
      <c r="R2" s="6">
        <v>2019</v>
      </c>
      <c r="S2" s="6" t="s">
        <v>22</v>
      </c>
      <c r="T2" s="6" t="s">
        <v>24</v>
      </c>
      <c r="U2" s="6" t="s">
        <v>26</v>
      </c>
      <c r="V2" s="6" t="s">
        <v>28</v>
      </c>
      <c r="W2" s="6" t="s">
        <v>30</v>
      </c>
      <c r="X2" s="6" t="s">
        <v>32</v>
      </c>
      <c r="Y2" s="6" t="s">
        <v>34</v>
      </c>
      <c r="Z2" s="6" t="s">
        <v>36</v>
      </c>
      <c r="AA2" s="6" t="s">
        <v>38</v>
      </c>
      <c r="AB2" s="6" t="s">
        <v>40</v>
      </c>
      <c r="AC2" s="6" t="s">
        <v>42</v>
      </c>
      <c r="AD2" s="6" t="s">
        <v>44</v>
      </c>
      <c r="AE2" s="6" t="s">
        <v>46</v>
      </c>
      <c r="AF2" s="6" t="s">
        <v>48</v>
      </c>
      <c r="AG2" s="6" t="s">
        <v>50</v>
      </c>
      <c r="AH2" s="6" t="s">
        <v>52</v>
      </c>
      <c r="AI2" s="6" t="s">
        <v>55</v>
      </c>
      <c r="AJ2" s="6" t="s">
        <v>57</v>
      </c>
      <c r="AK2" s="6" t="s">
        <v>59</v>
      </c>
      <c r="AL2" s="6" t="s">
        <v>61</v>
      </c>
      <c r="AM2" s="6" t="s">
        <v>468</v>
      </c>
      <c r="AN2" s="6" t="s">
        <v>475</v>
      </c>
      <c r="AO2" s="6" t="s">
        <v>485</v>
      </c>
      <c r="AP2" s="6" t="s">
        <v>490</v>
      </c>
      <c r="AQ2" s="6" t="s">
        <v>497</v>
      </c>
      <c r="AR2" s="6" t="s">
        <v>501</v>
      </c>
    </row>
    <row r="3" spans="1:44" s="7" customFormat="1" ht="22.5" customHeight="1">
      <c r="A3" s="113" t="s">
        <v>426</v>
      </c>
      <c r="B3" s="113"/>
      <c r="C3" s="6">
        <v>2016</v>
      </c>
      <c r="D3" s="6" t="s">
        <v>69</v>
      </c>
      <c r="E3" s="6" t="s">
        <v>70</v>
      </c>
      <c r="F3" s="6" t="s">
        <v>71</v>
      </c>
      <c r="G3" s="6" t="s">
        <v>72</v>
      </c>
      <c r="H3" s="6">
        <v>2017</v>
      </c>
      <c r="I3" s="6" t="s">
        <v>73</v>
      </c>
      <c r="J3" s="6" t="s">
        <v>74</v>
      </c>
      <c r="K3" s="6" t="s">
        <v>75</v>
      </c>
      <c r="L3" s="6" t="s">
        <v>76</v>
      </c>
      <c r="M3" s="6">
        <v>2018</v>
      </c>
      <c r="N3" s="6" t="s">
        <v>77</v>
      </c>
      <c r="O3" s="6" t="s">
        <v>79</v>
      </c>
      <c r="P3" s="6" t="s">
        <v>81</v>
      </c>
      <c r="Q3" s="6" t="s">
        <v>83</v>
      </c>
      <c r="R3" s="6">
        <v>2019</v>
      </c>
      <c r="S3" s="6" t="s">
        <v>85</v>
      </c>
      <c r="T3" s="6" t="s">
        <v>87</v>
      </c>
      <c r="U3" s="6" t="s">
        <v>89</v>
      </c>
      <c r="V3" s="6" t="s">
        <v>91</v>
      </c>
      <c r="W3" s="6" t="s">
        <v>93</v>
      </c>
      <c r="X3" s="6" t="s">
        <v>95</v>
      </c>
      <c r="Y3" s="6" t="s">
        <v>97</v>
      </c>
      <c r="Z3" s="6" t="s">
        <v>99</v>
      </c>
      <c r="AA3" s="6" t="s">
        <v>101</v>
      </c>
      <c r="AB3" s="6" t="s">
        <v>103</v>
      </c>
      <c r="AC3" s="6" t="s">
        <v>105</v>
      </c>
      <c r="AD3" s="6" t="s">
        <v>107</v>
      </c>
      <c r="AE3" s="6" t="s">
        <v>109</v>
      </c>
      <c r="AF3" s="6" t="s">
        <v>111</v>
      </c>
      <c r="AG3" s="6" t="s">
        <v>113</v>
      </c>
      <c r="AH3" s="6" t="s">
        <v>115</v>
      </c>
      <c r="AI3" s="6" t="s">
        <v>118</v>
      </c>
      <c r="AJ3" s="6" t="s">
        <v>120</v>
      </c>
      <c r="AK3" s="6" t="s">
        <v>122</v>
      </c>
      <c r="AL3" s="6" t="s">
        <v>124</v>
      </c>
      <c r="AM3" s="6" t="s">
        <v>469</v>
      </c>
      <c r="AN3" s="6" t="s">
        <v>474</v>
      </c>
      <c r="AO3" s="6" t="s">
        <v>486</v>
      </c>
      <c r="AP3" s="6" t="s">
        <v>491</v>
      </c>
      <c r="AQ3" s="6" t="s">
        <v>498</v>
      </c>
      <c r="AR3" s="6" t="s">
        <v>502</v>
      </c>
    </row>
    <row r="4" spans="1:44" s="12" customFormat="1" ht="14.4">
      <c r="A4" s="9" t="s">
        <v>427</v>
      </c>
      <c r="B4" s="9" t="s">
        <v>428</v>
      </c>
      <c r="C4" s="10">
        <v>601</v>
      </c>
      <c r="D4" s="10">
        <v>598</v>
      </c>
      <c r="E4" s="10">
        <v>614</v>
      </c>
      <c r="F4" s="10">
        <v>628</v>
      </c>
      <c r="G4" s="10">
        <v>697</v>
      </c>
      <c r="H4" s="10">
        <v>697</v>
      </c>
      <c r="I4" s="10">
        <v>709</v>
      </c>
      <c r="J4" s="10">
        <v>717</v>
      </c>
      <c r="K4" s="10">
        <v>736</v>
      </c>
      <c r="L4" s="10">
        <v>801</v>
      </c>
      <c r="M4" s="10">
        <v>801</v>
      </c>
      <c r="N4" s="10">
        <v>803</v>
      </c>
      <c r="O4" s="10">
        <v>817</v>
      </c>
      <c r="P4" s="10">
        <v>840</v>
      </c>
      <c r="Q4" s="10">
        <v>912</v>
      </c>
      <c r="R4" s="10">
        <v>912</v>
      </c>
      <c r="S4" s="10">
        <v>913</v>
      </c>
      <c r="T4" s="11">
        <v>909</v>
      </c>
      <c r="U4" s="11">
        <v>900</v>
      </c>
      <c r="V4" s="11">
        <v>905</v>
      </c>
      <c r="W4" s="11">
        <v>911</v>
      </c>
      <c r="X4" s="11">
        <v>919</v>
      </c>
      <c r="Y4" s="11">
        <v>927</v>
      </c>
      <c r="Z4" s="11">
        <v>945</v>
      </c>
      <c r="AA4" s="11">
        <v>947</v>
      </c>
      <c r="AB4" s="11">
        <v>950</v>
      </c>
      <c r="AC4" s="11">
        <v>958</v>
      </c>
      <c r="AD4" s="11">
        <v>990</v>
      </c>
      <c r="AE4" s="11">
        <v>1000</v>
      </c>
      <c r="AF4" s="11">
        <v>998</v>
      </c>
      <c r="AG4" s="11">
        <v>1003</v>
      </c>
      <c r="AH4" s="11">
        <v>1039</v>
      </c>
      <c r="AI4" s="11">
        <v>1028</v>
      </c>
      <c r="AJ4" s="11">
        <v>1028</v>
      </c>
      <c r="AK4" s="11">
        <v>1032</v>
      </c>
      <c r="AL4" s="11">
        <f>AL13+AL24</f>
        <v>2708</v>
      </c>
      <c r="AM4" s="11">
        <f>AM13+AM24</f>
        <v>2680</v>
      </c>
      <c r="AN4" s="11">
        <f>AN13+AN24</f>
        <v>2668</v>
      </c>
      <c r="AO4" s="11">
        <v>2665</v>
      </c>
      <c r="AP4" s="11">
        <v>2645</v>
      </c>
      <c r="AQ4" s="11">
        <v>2646</v>
      </c>
      <c r="AR4" s="11">
        <v>2660</v>
      </c>
    </row>
    <row r="5" spans="1:44" s="15" customFormat="1" ht="14.4">
      <c r="A5" s="13" t="s">
        <v>429</v>
      </c>
      <c r="B5" s="13" t="s">
        <v>430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</row>
    <row r="6" spans="1:44" s="15" customFormat="1" ht="14.4">
      <c r="A6" s="13" t="s">
        <v>431</v>
      </c>
      <c r="B6" s="13" t="s">
        <v>432</v>
      </c>
      <c r="C6" s="16">
        <v>419</v>
      </c>
      <c r="D6" s="16">
        <v>480</v>
      </c>
      <c r="E6" s="16">
        <v>473</v>
      </c>
      <c r="F6" s="16">
        <v>481</v>
      </c>
      <c r="G6" s="16">
        <v>492</v>
      </c>
      <c r="H6" s="16">
        <v>480</v>
      </c>
      <c r="I6" s="16">
        <v>526</v>
      </c>
      <c r="J6" s="16">
        <v>528</v>
      </c>
      <c r="K6" s="16">
        <v>583</v>
      </c>
      <c r="L6" s="16">
        <v>594</v>
      </c>
      <c r="M6" s="16">
        <v>526</v>
      </c>
      <c r="N6" s="16">
        <v>639</v>
      </c>
      <c r="O6" s="16">
        <v>642</v>
      </c>
      <c r="P6" s="16">
        <v>652</v>
      </c>
      <c r="Q6" s="16">
        <v>671</v>
      </c>
      <c r="R6" s="16">
        <v>639</v>
      </c>
      <c r="S6" s="16">
        <v>714</v>
      </c>
      <c r="T6" s="16">
        <v>714</v>
      </c>
      <c r="U6" s="16">
        <v>712</v>
      </c>
      <c r="V6" s="16">
        <v>702</v>
      </c>
      <c r="W6" s="16">
        <v>703</v>
      </c>
      <c r="X6" s="16">
        <v>709</v>
      </c>
      <c r="Y6" s="16">
        <v>717</v>
      </c>
      <c r="Z6" s="16">
        <v>722</v>
      </c>
      <c r="AA6" s="16">
        <v>736</v>
      </c>
      <c r="AB6" s="16">
        <v>738</v>
      </c>
      <c r="AC6" s="16">
        <v>740</v>
      </c>
      <c r="AD6" s="16">
        <v>744</v>
      </c>
      <c r="AE6" s="16">
        <v>765</v>
      </c>
      <c r="AF6" s="16">
        <v>774</v>
      </c>
      <c r="AG6" s="16">
        <v>772</v>
      </c>
      <c r="AH6" s="16">
        <v>770</v>
      </c>
      <c r="AI6" s="16">
        <v>778</v>
      </c>
      <c r="AJ6" s="16">
        <v>767</v>
      </c>
      <c r="AK6" s="16">
        <v>766</v>
      </c>
      <c r="AL6" s="16">
        <v>767</v>
      </c>
      <c r="AM6" s="16">
        <f>AL13</f>
        <v>896</v>
      </c>
      <c r="AN6" s="16">
        <f>AM13</f>
        <v>880</v>
      </c>
      <c r="AO6" s="16">
        <v>879</v>
      </c>
      <c r="AP6" s="16">
        <v>878</v>
      </c>
      <c r="AQ6" s="16">
        <v>894</v>
      </c>
      <c r="AR6" s="16">
        <v>893</v>
      </c>
    </row>
    <row r="7" spans="1:44" s="15" customFormat="1" ht="14.4">
      <c r="A7" s="17" t="s">
        <v>433</v>
      </c>
      <c r="B7" s="17" t="s">
        <v>434</v>
      </c>
      <c r="C7" s="16">
        <v>56</v>
      </c>
      <c r="D7" s="16">
        <v>2</v>
      </c>
      <c r="E7" s="16">
        <v>9</v>
      </c>
      <c r="F7" s="16">
        <v>11</v>
      </c>
      <c r="G7" s="16">
        <v>42</v>
      </c>
      <c r="H7" s="16">
        <v>64</v>
      </c>
      <c r="I7" s="16">
        <v>5</v>
      </c>
      <c r="J7" s="16">
        <v>8</v>
      </c>
      <c r="K7" s="16">
        <v>14</v>
      </c>
      <c r="L7" s="16">
        <v>38</v>
      </c>
      <c r="M7" s="16">
        <v>65</v>
      </c>
      <c r="N7" s="16">
        <v>4</v>
      </c>
      <c r="O7" s="16">
        <v>6</v>
      </c>
      <c r="P7" s="16">
        <v>15</v>
      </c>
      <c r="Q7" s="16">
        <v>36</v>
      </c>
      <c r="R7" s="16">
        <v>61</v>
      </c>
      <c r="S7" s="16">
        <v>0</v>
      </c>
      <c r="T7" s="16">
        <v>1</v>
      </c>
      <c r="U7" s="16">
        <v>6</v>
      </c>
      <c r="V7" s="18">
        <v>10</v>
      </c>
      <c r="W7" s="18">
        <v>3</v>
      </c>
      <c r="X7" s="18">
        <v>5</v>
      </c>
      <c r="Y7" s="18">
        <v>6</v>
      </c>
      <c r="Z7" s="19">
        <v>12</v>
      </c>
      <c r="AA7" s="19">
        <v>1</v>
      </c>
      <c r="AB7" s="19">
        <v>3</v>
      </c>
      <c r="AC7" s="19">
        <v>3</v>
      </c>
      <c r="AD7" s="19">
        <v>15</v>
      </c>
      <c r="AE7" s="19">
        <v>1</v>
      </c>
      <c r="AF7" s="19">
        <v>0</v>
      </c>
      <c r="AG7" s="19">
        <v>2</v>
      </c>
      <c r="AH7" s="19">
        <v>18</v>
      </c>
      <c r="AI7" s="19">
        <v>0</v>
      </c>
      <c r="AJ7" s="19">
        <v>0</v>
      </c>
      <c r="AK7" s="19">
        <v>1</v>
      </c>
      <c r="AL7" s="19">
        <v>15</v>
      </c>
      <c r="AM7" s="107">
        <v>0</v>
      </c>
      <c r="AN7" s="107">
        <v>0</v>
      </c>
      <c r="AO7" s="16">
        <v>3</v>
      </c>
      <c r="AP7" s="16">
        <v>8</v>
      </c>
      <c r="AQ7" s="107">
        <v>1</v>
      </c>
      <c r="AR7" s="107">
        <v>2</v>
      </c>
    </row>
    <row r="8" spans="1:44" s="15" customFormat="1" ht="14.4">
      <c r="A8" s="17" t="s">
        <v>435</v>
      </c>
      <c r="B8" s="17" t="s">
        <v>436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8</v>
      </c>
      <c r="M8" s="16">
        <v>8</v>
      </c>
      <c r="N8" s="16">
        <v>3</v>
      </c>
      <c r="O8" s="16">
        <v>6</v>
      </c>
      <c r="P8" s="16">
        <v>6</v>
      </c>
      <c r="Q8" s="16">
        <v>18</v>
      </c>
      <c r="R8" s="16">
        <v>33</v>
      </c>
      <c r="S8" s="16">
        <v>0</v>
      </c>
      <c r="T8" s="16">
        <v>0</v>
      </c>
      <c r="U8" s="16">
        <v>2</v>
      </c>
      <c r="V8" s="18">
        <v>1</v>
      </c>
      <c r="W8" s="18">
        <v>1</v>
      </c>
      <c r="X8" s="18">
        <v>4</v>
      </c>
      <c r="Y8" s="18">
        <v>0</v>
      </c>
      <c r="Z8" s="19">
        <v>0</v>
      </c>
      <c r="AA8" s="19">
        <v>1</v>
      </c>
      <c r="AB8" s="19">
        <v>0</v>
      </c>
      <c r="AC8" s="19">
        <v>0</v>
      </c>
      <c r="AD8" s="19">
        <v>9</v>
      </c>
      <c r="AE8" s="19">
        <v>13</v>
      </c>
      <c r="AF8" s="19">
        <v>5</v>
      </c>
      <c r="AG8" s="19">
        <v>4</v>
      </c>
      <c r="AH8" s="19">
        <v>5</v>
      </c>
      <c r="AI8" s="19">
        <v>0</v>
      </c>
      <c r="AJ8" s="19">
        <v>0</v>
      </c>
      <c r="AK8" s="19">
        <v>0</v>
      </c>
      <c r="AL8" s="19">
        <v>0</v>
      </c>
      <c r="AM8" s="107">
        <v>0</v>
      </c>
      <c r="AN8" s="107">
        <v>0</v>
      </c>
      <c r="AO8" s="16">
        <v>0</v>
      </c>
      <c r="AP8" s="16">
        <v>6</v>
      </c>
      <c r="AQ8" s="107">
        <v>0</v>
      </c>
      <c r="AR8" s="107">
        <v>1</v>
      </c>
    </row>
    <row r="9" spans="1:44" s="15" customFormat="1" ht="14.4">
      <c r="A9" s="17" t="s">
        <v>464</v>
      </c>
      <c r="B9" s="17"/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07">
        <v>0</v>
      </c>
      <c r="W9" s="107">
        <v>0</v>
      </c>
      <c r="X9" s="107">
        <v>0</v>
      </c>
      <c r="Y9" s="107">
        <v>0</v>
      </c>
      <c r="Z9" s="107">
        <v>0</v>
      </c>
      <c r="AA9" s="107">
        <v>0</v>
      </c>
      <c r="AB9" s="107">
        <v>0</v>
      </c>
      <c r="AC9" s="107">
        <v>0</v>
      </c>
      <c r="AD9" s="107">
        <v>0</v>
      </c>
      <c r="AE9" s="107">
        <v>0</v>
      </c>
      <c r="AF9" s="107">
        <v>0</v>
      </c>
      <c r="AG9" s="107">
        <v>0</v>
      </c>
      <c r="AH9" s="107">
        <v>0</v>
      </c>
      <c r="AI9" s="107">
        <v>0</v>
      </c>
      <c r="AJ9" s="107">
        <v>0</v>
      </c>
      <c r="AK9" s="107">
        <v>0</v>
      </c>
      <c r="AL9" s="19">
        <v>114</v>
      </c>
      <c r="AM9" s="107">
        <v>0</v>
      </c>
      <c r="AN9" s="107">
        <v>0</v>
      </c>
      <c r="AO9" s="16">
        <v>0</v>
      </c>
      <c r="AP9" s="16">
        <v>2</v>
      </c>
      <c r="AQ9" s="107">
        <v>0</v>
      </c>
      <c r="AR9" s="107">
        <v>2</v>
      </c>
    </row>
    <row r="10" spans="1:44" s="15" customFormat="1" ht="14.4">
      <c r="A10" s="17" t="s">
        <v>465</v>
      </c>
      <c r="B10" s="17"/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07">
        <v>0</v>
      </c>
      <c r="W10" s="107">
        <v>0</v>
      </c>
      <c r="X10" s="107">
        <v>0</v>
      </c>
      <c r="Y10" s="107">
        <v>0</v>
      </c>
      <c r="Z10" s="107">
        <v>0</v>
      </c>
      <c r="AA10" s="107">
        <v>0</v>
      </c>
      <c r="AB10" s="107">
        <v>0</v>
      </c>
      <c r="AC10" s="107">
        <v>0</v>
      </c>
      <c r="AD10" s="107">
        <v>0</v>
      </c>
      <c r="AE10" s="107">
        <v>0</v>
      </c>
      <c r="AF10" s="107">
        <v>0</v>
      </c>
      <c r="AG10" s="107">
        <v>0</v>
      </c>
      <c r="AH10" s="107">
        <v>0</v>
      </c>
      <c r="AI10" s="107">
        <v>0</v>
      </c>
      <c r="AJ10" s="107">
        <v>0</v>
      </c>
      <c r="AK10" s="107">
        <v>0</v>
      </c>
      <c r="AL10" s="107">
        <v>0</v>
      </c>
      <c r="AM10" s="107">
        <v>0</v>
      </c>
      <c r="AN10" s="107">
        <v>0</v>
      </c>
      <c r="AO10" s="16">
        <v>0</v>
      </c>
      <c r="AP10" s="16">
        <v>0</v>
      </c>
      <c r="AQ10" s="107">
        <v>0</v>
      </c>
      <c r="AR10" s="107">
        <v>0</v>
      </c>
    </row>
    <row r="11" spans="1:44" s="15" customFormat="1" ht="15" customHeight="1">
      <c r="A11" s="17" t="s">
        <v>437</v>
      </c>
      <c r="B11" s="17" t="s">
        <v>438</v>
      </c>
      <c r="C11" s="16">
        <v>-3</v>
      </c>
      <c r="D11" s="16">
        <v>-9</v>
      </c>
      <c r="E11" s="16">
        <v>-1</v>
      </c>
      <c r="F11" s="16">
        <v>0</v>
      </c>
      <c r="G11" s="16">
        <v>0</v>
      </c>
      <c r="H11" s="16">
        <v>-10</v>
      </c>
      <c r="I11" s="16">
        <v>-1</v>
      </c>
      <c r="J11" s="16">
        <v>-4</v>
      </c>
      <c r="K11" s="16">
        <v>0</v>
      </c>
      <c r="L11" s="16">
        <v>0</v>
      </c>
      <c r="M11" s="16">
        <v>-5</v>
      </c>
      <c r="N11" s="16">
        <v>-4</v>
      </c>
      <c r="O11" s="16">
        <v>-2</v>
      </c>
      <c r="P11" s="16">
        <v>-2</v>
      </c>
      <c r="Q11" s="16">
        <v>0</v>
      </c>
      <c r="R11" s="16">
        <v>-8</v>
      </c>
      <c r="S11" s="16">
        <v>0</v>
      </c>
      <c r="T11" s="16">
        <v>-3</v>
      </c>
      <c r="U11" s="16">
        <v>-19</v>
      </c>
      <c r="V11" s="16">
        <v>-8</v>
      </c>
      <c r="W11" s="16">
        <v>0</v>
      </c>
      <c r="X11" s="16">
        <v>0</v>
      </c>
      <c r="Y11" s="16">
        <v>0</v>
      </c>
      <c r="Z11" s="16">
        <v>-1</v>
      </c>
      <c r="AA11" s="16">
        <v>0</v>
      </c>
      <c r="AB11" s="16">
        <v>-1</v>
      </c>
      <c r="AC11" s="16">
        <v>0</v>
      </c>
      <c r="AD11" s="16">
        <v>-3</v>
      </c>
      <c r="AE11" s="16">
        <v>-5</v>
      </c>
      <c r="AF11" s="16">
        <v>-7</v>
      </c>
      <c r="AG11" s="16">
        <v>-3</v>
      </c>
      <c r="AH11" s="16">
        <v>-6</v>
      </c>
      <c r="AI11" s="16">
        <v>-11</v>
      </c>
      <c r="AJ11" s="16">
        <v>-1</v>
      </c>
      <c r="AK11" s="16">
        <v>0</v>
      </c>
      <c r="AL11" s="16">
        <v>0</v>
      </c>
      <c r="AM11" s="16">
        <v>-15</v>
      </c>
      <c r="AN11" s="16">
        <v>-1</v>
      </c>
      <c r="AO11" s="16">
        <v>-4</v>
      </c>
      <c r="AP11" s="16">
        <v>0</v>
      </c>
      <c r="AQ11" s="16">
        <v>-2</v>
      </c>
      <c r="AR11" s="16">
        <v>-2</v>
      </c>
    </row>
    <row r="12" spans="1:44" s="15" customFormat="1" ht="15" customHeight="1">
      <c r="A12" s="17" t="s">
        <v>439</v>
      </c>
      <c r="B12" s="17" t="s">
        <v>440</v>
      </c>
      <c r="C12" s="16">
        <v>8</v>
      </c>
      <c r="D12" s="16">
        <v>0</v>
      </c>
      <c r="E12" s="16">
        <v>0</v>
      </c>
      <c r="F12" s="16">
        <v>0</v>
      </c>
      <c r="G12" s="16">
        <v>-8</v>
      </c>
      <c r="H12" s="16">
        <v>-8</v>
      </c>
      <c r="I12" s="16">
        <v>-2</v>
      </c>
      <c r="J12" s="16">
        <v>51</v>
      </c>
      <c r="K12" s="16">
        <v>-3</v>
      </c>
      <c r="L12" s="16">
        <v>-1</v>
      </c>
      <c r="M12" s="16">
        <v>45</v>
      </c>
      <c r="N12" s="16">
        <v>0</v>
      </c>
      <c r="O12" s="16">
        <v>0</v>
      </c>
      <c r="P12" s="16">
        <v>0</v>
      </c>
      <c r="Q12" s="16">
        <v>-11</v>
      </c>
      <c r="R12" s="16">
        <v>-11</v>
      </c>
      <c r="S12" s="16">
        <v>0</v>
      </c>
      <c r="T12" s="16">
        <v>0</v>
      </c>
      <c r="U12" s="16">
        <v>1</v>
      </c>
      <c r="V12" s="16">
        <v>-2</v>
      </c>
      <c r="W12" s="16">
        <v>0</v>
      </c>
      <c r="X12" s="16">
        <v>-1</v>
      </c>
      <c r="Y12" s="16">
        <v>0</v>
      </c>
      <c r="Z12" s="16">
        <v>3</v>
      </c>
      <c r="AA12" s="16">
        <v>0</v>
      </c>
      <c r="AB12" s="16">
        <v>0</v>
      </c>
      <c r="AC12" s="16">
        <v>1</v>
      </c>
      <c r="AD12" s="16">
        <v>0</v>
      </c>
      <c r="AE12" s="16">
        <v>0</v>
      </c>
      <c r="AF12" s="16">
        <v>0</v>
      </c>
      <c r="AG12" s="16">
        <v>-5</v>
      </c>
      <c r="AH12" s="16">
        <v>-11</v>
      </c>
      <c r="AI12" s="16">
        <v>0</v>
      </c>
      <c r="AJ12" s="16">
        <v>0</v>
      </c>
      <c r="AK12" s="16">
        <v>0</v>
      </c>
      <c r="AL12" s="16">
        <v>0</v>
      </c>
      <c r="AM12" s="16">
        <v>-1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</row>
    <row r="13" spans="1:44" s="12" customFormat="1" ht="14.4">
      <c r="A13" s="9" t="s">
        <v>441</v>
      </c>
      <c r="B13" s="9" t="s">
        <v>442</v>
      </c>
      <c r="C13" s="10">
        <v>480</v>
      </c>
      <c r="D13" s="10">
        <v>473</v>
      </c>
      <c r="E13" s="10">
        <v>481</v>
      </c>
      <c r="F13" s="10">
        <v>492</v>
      </c>
      <c r="G13" s="10">
        <v>526</v>
      </c>
      <c r="H13" s="10">
        <v>526</v>
      </c>
      <c r="I13" s="10">
        <v>528</v>
      </c>
      <c r="J13" s="10">
        <v>583</v>
      </c>
      <c r="K13" s="10">
        <v>594</v>
      </c>
      <c r="L13" s="10">
        <v>639</v>
      </c>
      <c r="M13" s="10">
        <v>639</v>
      </c>
      <c r="N13" s="10">
        <v>642</v>
      </c>
      <c r="O13" s="10">
        <v>652</v>
      </c>
      <c r="P13" s="10">
        <v>671</v>
      </c>
      <c r="Q13" s="10">
        <v>714</v>
      </c>
      <c r="R13" s="10">
        <v>714</v>
      </c>
      <c r="S13" s="10">
        <v>714</v>
      </c>
      <c r="T13" s="10">
        <v>712</v>
      </c>
      <c r="U13" s="10">
        <v>702</v>
      </c>
      <c r="V13" s="10">
        <v>703</v>
      </c>
      <c r="W13" s="10">
        <v>707</v>
      </c>
      <c r="X13" s="10">
        <v>717</v>
      </c>
      <c r="Y13" s="10">
        <v>723</v>
      </c>
      <c r="Z13" s="10">
        <v>736</v>
      </c>
      <c r="AA13" s="10">
        <v>738</v>
      </c>
      <c r="AB13" s="10">
        <v>740</v>
      </c>
      <c r="AC13" s="10">
        <v>744</v>
      </c>
      <c r="AD13" s="10">
        <v>765</v>
      </c>
      <c r="AE13" s="10">
        <v>774</v>
      </c>
      <c r="AF13" s="10">
        <v>772</v>
      </c>
      <c r="AG13" s="10">
        <v>770</v>
      </c>
      <c r="AH13" s="10">
        <v>778</v>
      </c>
      <c r="AI13" s="10">
        <v>767</v>
      </c>
      <c r="AJ13" s="10">
        <v>766</v>
      </c>
      <c r="AK13" s="10">
        <v>767</v>
      </c>
      <c r="AL13" s="10">
        <f>SUM(AL6:AL12)</f>
        <v>896</v>
      </c>
      <c r="AM13" s="10">
        <f>SUM(AM6:AM12)</f>
        <v>880</v>
      </c>
      <c r="AN13" s="10">
        <f>SUM(AN6:AN12)</f>
        <v>879</v>
      </c>
      <c r="AO13" s="10">
        <v>878</v>
      </c>
      <c r="AP13" s="10">
        <v>894</v>
      </c>
      <c r="AQ13" s="10">
        <v>893</v>
      </c>
      <c r="AR13" s="10">
        <v>896</v>
      </c>
    </row>
    <row r="14" spans="1:44" s="15" customFormat="1" ht="6" customHeight="1">
      <c r="A14" s="20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/>
      <c r="AM14"/>
      <c r="AN14"/>
      <c r="AO14"/>
      <c r="AP14"/>
      <c r="AQ14"/>
      <c r="AR14"/>
    </row>
    <row r="15" spans="1:44" s="12" customFormat="1" ht="14.4">
      <c r="A15" s="13" t="s">
        <v>443</v>
      </c>
      <c r="B15" s="21" t="s">
        <v>444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/>
      <c r="AM15"/>
      <c r="AN15"/>
      <c r="AO15"/>
      <c r="AP15"/>
      <c r="AQ15"/>
      <c r="AR15"/>
    </row>
    <row r="16" spans="1:44" s="12" customFormat="1" ht="14.4">
      <c r="A16" s="13" t="s">
        <v>445</v>
      </c>
      <c r="B16" s="23" t="s">
        <v>446</v>
      </c>
      <c r="C16" s="24">
        <v>112</v>
      </c>
      <c r="D16" s="24">
        <v>121</v>
      </c>
      <c r="E16" s="24">
        <v>125</v>
      </c>
      <c r="F16" s="24">
        <v>133</v>
      </c>
      <c r="G16" s="24">
        <v>136</v>
      </c>
      <c r="H16" s="24">
        <v>121</v>
      </c>
      <c r="I16" s="24">
        <v>171</v>
      </c>
      <c r="J16" s="24">
        <v>181</v>
      </c>
      <c r="K16" s="24">
        <v>134</v>
      </c>
      <c r="L16" s="24">
        <v>142</v>
      </c>
      <c r="M16" s="24">
        <v>171</v>
      </c>
      <c r="N16" s="24">
        <v>162</v>
      </c>
      <c r="O16" s="24">
        <v>161</v>
      </c>
      <c r="P16" s="24">
        <v>165</v>
      </c>
      <c r="Q16" s="24">
        <v>169</v>
      </c>
      <c r="R16" s="24">
        <v>162</v>
      </c>
      <c r="S16" s="24">
        <v>198</v>
      </c>
      <c r="T16" s="24">
        <v>199</v>
      </c>
      <c r="U16" s="24">
        <v>197</v>
      </c>
      <c r="V16" s="24">
        <v>198</v>
      </c>
      <c r="W16" s="24">
        <v>202</v>
      </c>
      <c r="X16" s="24">
        <v>202</v>
      </c>
      <c r="Y16" s="24">
        <v>202</v>
      </c>
      <c r="Z16" s="24">
        <v>205</v>
      </c>
      <c r="AA16" s="24">
        <v>209</v>
      </c>
      <c r="AB16" s="24">
        <v>209</v>
      </c>
      <c r="AC16" s="24">
        <v>210</v>
      </c>
      <c r="AD16" s="24">
        <v>214</v>
      </c>
      <c r="AE16" s="24">
        <v>225</v>
      </c>
      <c r="AF16" s="24">
        <v>226</v>
      </c>
      <c r="AG16" s="24">
        <f>AF24</f>
        <v>226</v>
      </c>
      <c r="AH16" s="24">
        <v>233</v>
      </c>
      <c r="AI16" s="24">
        <v>261</v>
      </c>
      <c r="AJ16" s="24">
        <v>261</v>
      </c>
      <c r="AK16" s="24">
        <v>262</v>
      </c>
      <c r="AL16" s="24">
        <v>265</v>
      </c>
      <c r="AM16" s="24">
        <f>AL24</f>
        <v>1812</v>
      </c>
      <c r="AN16" s="24">
        <f>AM24</f>
        <v>1800</v>
      </c>
      <c r="AO16" s="24">
        <v>1789</v>
      </c>
      <c r="AP16" s="24">
        <v>1787</v>
      </c>
      <c r="AQ16" s="24">
        <v>1752</v>
      </c>
      <c r="AR16" s="24">
        <v>1753</v>
      </c>
    </row>
    <row r="17" spans="1:44" s="15" customFormat="1" ht="14.4">
      <c r="A17" s="17" t="s">
        <v>433</v>
      </c>
      <c r="B17" s="23"/>
      <c r="C17" s="16">
        <v>18</v>
      </c>
      <c r="D17" s="16">
        <v>4</v>
      </c>
      <c r="E17" s="16">
        <v>9</v>
      </c>
      <c r="F17" s="16">
        <v>4</v>
      </c>
      <c r="G17" s="16">
        <v>27</v>
      </c>
      <c r="H17" s="16">
        <v>44</v>
      </c>
      <c r="I17" s="16">
        <v>8</v>
      </c>
      <c r="J17" s="16">
        <v>4</v>
      </c>
      <c r="K17" s="16">
        <v>6</v>
      </c>
      <c r="L17" s="16">
        <v>19</v>
      </c>
      <c r="M17" s="16">
        <v>37</v>
      </c>
      <c r="N17" s="16">
        <v>1</v>
      </c>
      <c r="O17" s="16">
        <v>4</v>
      </c>
      <c r="P17" s="16">
        <v>4</v>
      </c>
      <c r="Q17" s="16">
        <v>18</v>
      </c>
      <c r="R17" s="16">
        <v>27</v>
      </c>
      <c r="S17" s="16">
        <v>2</v>
      </c>
      <c r="T17" s="16">
        <v>0</v>
      </c>
      <c r="U17" s="16">
        <v>3</v>
      </c>
      <c r="V17" s="16">
        <v>2</v>
      </c>
      <c r="W17" s="16">
        <v>3</v>
      </c>
      <c r="X17" s="16">
        <v>1</v>
      </c>
      <c r="Y17" s="16">
        <v>2</v>
      </c>
      <c r="Z17" s="16">
        <v>3</v>
      </c>
      <c r="AA17" s="16">
        <v>0</v>
      </c>
      <c r="AB17" s="16">
        <v>1</v>
      </c>
      <c r="AC17" s="16">
        <v>4</v>
      </c>
      <c r="AD17" s="16">
        <v>11</v>
      </c>
      <c r="AE17" s="16">
        <v>1</v>
      </c>
      <c r="AF17" s="16">
        <v>0</v>
      </c>
      <c r="AG17" s="16">
        <v>4</v>
      </c>
      <c r="AH17" s="16">
        <v>16</v>
      </c>
      <c r="AI17" s="16">
        <v>0</v>
      </c>
      <c r="AJ17" s="16">
        <v>2</v>
      </c>
      <c r="AK17" s="16">
        <v>5</v>
      </c>
      <c r="AL17" s="16">
        <v>14</v>
      </c>
      <c r="AM17" s="16">
        <v>2</v>
      </c>
      <c r="AN17" s="16">
        <v>0</v>
      </c>
      <c r="AO17" s="16">
        <v>8</v>
      </c>
      <c r="AP17" s="16">
        <v>11</v>
      </c>
      <c r="AQ17" s="16">
        <v>2</v>
      </c>
      <c r="AR17" s="16">
        <v>3</v>
      </c>
    </row>
    <row r="18" spans="1:44" s="15" customFormat="1" ht="14.4">
      <c r="A18" s="17" t="s">
        <v>435</v>
      </c>
      <c r="B18" s="23"/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5</v>
      </c>
      <c r="AI18" s="16">
        <v>0</v>
      </c>
      <c r="AJ18" s="16">
        <v>1</v>
      </c>
      <c r="AK18" s="16">
        <v>0</v>
      </c>
      <c r="AL18" s="16">
        <v>2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</row>
    <row r="19" spans="1:44" s="15" customFormat="1" ht="14.4">
      <c r="A19" s="17" t="s">
        <v>464</v>
      </c>
      <c r="B19" s="23"/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6">
        <v>0</v>
      </c>
      <c r="AQ19" s="16">
        <v>0</v>
      </c>
      <c r="AR19" s="16">
        <v>0</v>
      </c>
    </row>
    <row r="20" spans="1:44" s="15" customFormat="1" ht="14.4">
      <c r="A20" s="17" t="s">
        <v>465</v>
      </c>
      <c r="B20" s="23"/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1531</v>
      </c>
      <c r="AM20" s="16">
        <v>7</v>
      </c>
      <c r="AN20" s="16">
        <v>5</v>
      </c>
      <c r="AO20" s="16">
        <v>5</v>
      </c>
      <c r="AP20" s="16">
        <v>13</v>
      </c>
      <c r="AQ20" s="16">
        <v>9</v>
      </c>
      <c r="AR20" s="16">
        <v>9</v>
      </c>
    </row>
    <row r="21" spans="1:44" s="15" customFormat="1" ht="14.4">
      <c r="A21" s="17"/>
      <c r="B21" s="23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</row>
    <row r="22" spans="1:44" s="15" customFormat="1" ht="14.4">
      <c r="A22" s="17" t="s">
        <v>437</v>
      </c>
      <c r="B22" s="23" t="s">
        <v>438</v>
      </c>
      <c r="C22" s="16">
        <v>-1</v>
      </c>
      <c r="D22" s="16">
        <v>0</v>
      </c>
      <c r="E22" s="16">
        <v>-1</v>
      </c>
      <c r="F22" s="16">
        <v>-1</v>
      </c>
      <c r="G22" s="16">
        <v>0</v>
      </c>
      <c r="H22" s="16">
        <v>-2</v>
      </c>
      <c r="I22" s="16">
        <v>0</v>
      </c>
      <c r="J22" s="16">
        <v>0</v>
      </c>
      <c r="K22" s="16">
        <v>-1</v>
      </c>
      <c r="L22" s="16">
        <v>0</v>
      </c>
      <c r="M22" s="16">
        <v>-1</v>
      </c>
      <c r="N22" s="16">
        <v>-2</v>
      </c>
      <c r="O22" s="16">
        <v>0</v>
      </c>
      <c r="P22" s="16">
        <v>0</v>
      </c>
      <c r="Q22" s="16">
        <v>0</v>
      </c>
      <c r="R22" s="16">
        <v>-2</v>
      </c>
      <c r="S22" s="16">
        <v>-1</v>
      </c>
      <c r="T22" s="16">
        <v>-2</v>
      </c>
      <c r="U22" s="16">
        <v>-1</v>
      </c>
      <c r="V22" s="16">
        <v>0</v>
      </c>
      <c r="W22" s="16">
        <v>-1</v>
      </c>
      <c r="X22" s="16">
        <v>-2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-2</v>
      </c>
      <c r="AH22" s="16">
        <v>-4</v>
      </c>
      <c r="AI22" s="16">
        <v>0</v>
      </c>
      <c r="AJ22" s="16">
        <v>-2</v>
      </c>
      <c r="AK22" s="16">
        <v>-2</v>
      </c>
      <c r="AL22" s="16">
        <v>0</v>
      </c>
      <c r="AM22" s="16">
        <v>-22</v>
      </c>
      <c r="AN22" s="16">
        <v>-16</v>
      </c>
      <c r="AO22" s="16">
        <v>-15</v>
      </c>
      <c r="AP22" s="16">
        <v>-60</v>
      </c>
      <c r="AQ22" s="16">
        <v>-10</v>
      </c>
      <c r="AR22" s="16">
        <v>-1</v>
      </c>
    </row>
    <row r="23" spans="1:44" s="15" customFormat="1" ht="16.2">
      <c r="A23" s="17" t="s">
        <v>452</v>
      </c>
      <c r="B23" s="23" t="s">
        <v>440</v>
      </c>
      <c r="C23" s="16">
        <v>-8</v>
      </c>
      <c r="D23" s="16">
        <v>0</v>
      </c>
      <c r="E23" s="16">
        <v>0</v>
      </c>
      <c r="F23" s="16">
        <v>0</v>
      </c>
      <c r="G23" s="16">
        <v>8</v>
      </c>
      <c r="H23" s="16">
        <v>8</v>
      </c>
      <c r="I23" s="16">
        <v>2</v>
      </c>
      <c r="J23" s="16">
        <v>-51</v>
      </c>
      <c r="K23" s="16">
        <v>3</v>
      </c>
      <c r="L23" s="16">
        <v>1</v>
      </c>
      <c r="M23" s="16">
        <v>-45</v>
      </c>
      <c r="N23" s="16">
        <v>0</v>
      </c>
      <c r="O23" s="16">
        <v>0</v>
      </c>
      <c r="P23" s="16">
        <v>0</v>
      </c>
      <c r="Q23" s="16">
        <v>11</v>
      </c>
      <c r="R23" s="16">
        <v>11</v>
      </c>
      <c r="S23" s="16">
        <v>0</v>
      </c>
      <c r="T23" s="16">
        <v>0</v>
      </c>
      <c r="U23" s="16">
        <v>-1</v>
      </c>
      <c r="V23" s="16">
        <v>2</v>
      </c>
      <c r="W23" s="16">
        <v>0</v>
      </c>
      <c r="X23" s="16">
        <v>1</v>
      </c>
      <c r="Y23" s="16">
        <v>0</v>
      </c>
      <c r="Z23" s="16">
        <v>1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5</v>
      </c>
      <c r="AH23" s="16">
        <v>11</v>
      </c>
      <c r="AI23" s="16">
        <v>0</v>
      </c>
      <c r="AJ23" s="16">
        <v>0</v>
      </c>
      <c r="AK23" s="16">
        <v>0</v>
      </c>
      <c r="AL23" s="16">
        <v>0</v>
      </c>
      <c r="AM23" s="16">
        <v>1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</row>
    <row r="24" spans="1:44" s="12" customFormat="1" ht="14.4">
      <c r="A24" s="9" t="s">
        <v>447</v>
      </c>
      <c r="B24" s="9" t="s">
        <v>448</v>
      </c>
      <c r="C24" s="10">
        <v>121</v>
      </c>
      <c r="D24" s="10">
        <v>125</v>
      </c>
      <c r="E24" s="10">
        <v>133</v>
      </c>
      <c r="F24" s="10">
        <v>136</v>
      </c>
      <c r="G24" s="10">
        <v>171</v>
      </c>
      <c r="H24" s="10">
        <v>171</v>
      </c>
      <c r="I24" s="10">
        <v>181</v>
      </c>
      <c r="J24" s="10">
        <v>134</v>
      </c>
      <c r="K24" s="10">
        <v>142</v>
      </c>
      <c r="L24" s="10">
        <v>162</v>
      </c>
      <c r="M24" s="10">
        <v>162</v>
      </c>
      <c r="N24" s="10">
        <v>161</v>
      </c>
      <c r="O24" s="10">
        <v>165</v>
      </c>
      <c r="P24" s="10">
        <v>169</v>
      </c>
      <c r="Q24" s="10">
        <v>198</v>
      </c>
      <c r="R24" s="10">
        <v>198</v>
      </c>
      <c r="S24" s="10">
        <v>199</v>
      </c>
      <c r="T24" s="10">
        <v>197</v>
      </c>
      <c r="U24" s="10">
        <v>198</v>
      </c>
      <c r="V24" s="10">
        <v>202</v>
      </c>
      <c r="W24" s="10">
        <v>204</v>
      </c>
      <c r="X24" s="10">
        <v>202</v>
      </c>
      <c r="Y24" s="10">
        <v>204</v>
      </c>
      <c r="Z24" s="10">
        <v>209</v>
      </c>
      <c r="AA24" s="10">
        <v>209</v>
      </c>
      <c r="AB24" s="10">
        <v>210</v>
      </c>
      <c r="AC24" s="10">
        <v>214</v>
      </c>
      <c r="AD24" s="10">
        <v>225</v>
      </c>
      <c r="AE24" s="10">
        <v>226</v>
      </c>
      <c r="AF24" s="10">
        <v>226</v>
      </c>
      <c r="AG24" s="10">
        <v>233</v>
      </c>
      <c r="AH24" s="10">
        <v>261</v>
      </c>
      <c r="AI24" s="10">
        <v>261</v>
      </c>
      <c r="AJ24" s="10">
        <v>262</v>
      </c>
      <c r="AK24" s="10">
        <v>265</v>
      </c>
      <c r="AL24" s="10">
        <f>SUM(AL16:AL23)</f>
        <v>1812</v>
      </c>
      <c r="AM24" s="10">
        <f>SUM(AM16:AM23)</f>
        <v>1800</v>
      </c>
      <c r="AN24" s="10">
        <f>SUM(AN16:AN23)</f>
        <v>1789</v>
      </c>
      <c r="AO24" s="10">
        <v>1787</v>
      </c>
      <c r="AP24" s="10">
        <v>1751</v>
      </c>
      <c r="AQ24" s="10">
        <f>SUM(AQ16:AQ23)</f>
        <v>1753</v>
      </c>
      <c r="AR24" s="10">
        <v>1764</v>
      </c>
    </row>
    <row r="25" spans="1:44" s="15" customFormat="1" ht="6" customHeight="1">
      <c r="A25" s="20"/>
      <c r="C25" s="25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</row>
    <row r="26" spans="1:44" s="12" customFormat="1" ht="14.4">
      <c r="A26" s="27" t="s">
        <v>449</v>
      </c>
      <c r="B26" s="27" t="s">
        <v>450</v>
      </c>
      <c r="C26" s="28">
        <v>0.106</v>
      </c>
      <c r="D26" s="28">
        <v>0.10299999999999999</v>
      </c>
      <c r="E26" s="28">
        <v>0.13500000000000001</v>
      </c>
      <c r="F26" s="28">
        <v>0.11799999999999999</v>
      </c>
      <c r="G26" s="28">
        <v>0.161</v>
      </c>
      <c r="H26" s="28">
        <v>0.13100000000000001</v>
      </c>
      <c r="I26" s="28">
        <v>0.104</v>
      </c>
      <c r="J26" s="28">
        <v>8.0000000000000002E-3</v>
      </c>
      <c r="K26" s="28">
        <v>9.5000000000000001E-2</v>
      </c>
      <c r="L26" s="28">
        <v>8.2000000000000003E-2</v>
      </c>
      <c r="M26" s="28">
        <v>7.1999999999999995E-2</v>
      </c>
      <c r="N26" s="28">
        <v>7.5999999999999998E-2</v>
      </c>
      <c r="O26" s="28">
        <v>0.127</v>
      </c>
      <c r="P26" s="28">
        <v>3.9704023459337323E-2</v>
      </c>
      <c r="Q26" s="28">
        <v>-2.1999999999999999E-2</v>
      </c>
      <c r="R26" s="28">
        <v>4.9000000000000002E-2</v>
      </c>
      <c r="S26" s="28">
        <v>-1.7999999999999999E-2</v>
      </c>
      <c r="T26" s="28">
        <v>-0.13500000000000001</v>
      </c>
      <c r="U26" s="28">
        <v>-0.27300000000000002</v>
      </c>
      <c r="V26" s="28">
        <v>-8.5999999999999993E-2</v>
      </c>
      <c r="W26" s="28">
        <v>0.10299999999999999</v>
      </c>
      <c r="X26" s="28">
        <v>6.9000000000000006E-2</v>
      </c>
      <c r="Y26" s="28">
        <v>0.17199999999999999</v>
      </c>
      <c r="Z26" s="28">
        <v>9.9000000000000005E-2</v>
      </c>
      <c r="AA26" s="28">
        <v>0.214</v>
      </c>
      <c r="AB26" s="28">
        <v>0.33289999999999997</v>
      </c>
      <c r="AC26" s="28">
        <v>0.218</v>
      </c>
      <c r="AD26" s="28">
        <v>0.12959999999999999</v>
      </c>
      <c r="AE26" s="28">
        <v>0.06</v>
      </c>
      <c r="AF26" s="28">
        <v>3.0000000000000001E-3</v>
      </c>
      <c r="AG26" s="28">
        <v>1E-3</v>
      </c>
      <c r="AH26" s="28">
        <v>-2.4E-2</v>
      </c>
      <c r="AI26" s="28">
        <v>0.113</v>
      </c>
      <c r="AJ26" s="28">
        <v>0.16170000000000001</v>
      </c>
      <c r="AK26" s="28">
        <v>0.16200000000000001</v>
      </c>
      <c r="AL26" s="28">
        <v>9.3700000000000006E-2</v>
      </c>
      <c r="AM26" s="28">
        <v>4.6300000000000001E-2</v>
      </c>
      <c r="AN26" s="28">
        <v>1.0999999999999999E-2</v>
      </c>
      <c r="AO26" s="28">
        <v>1.3299999999999999E-2</v>
      </c>
      <c r="AP26" s="28">
        <v>5.2999999999999999E-2</v>
      </c>
      <c r="AQ26" s="28">
        <v>0.06</v>
      </c>
      <c r="AR26" s="28">
        <v>5.2400000000000002E-2</v>
      </c>
    </row>
    <row r="27" spans="1:44" s="12" customFormat="1" ht="14.4">
      <c r="A27" s="27" t="s">
        <v>451</v>
      </c>
      <c r="B27" s="27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>
        <v>4.4999999999999998E-2</v>
      </c>
      <c r="AI27" s="28">
        <v>0.14799999999999999</v>
      </c>
      <c r="AJ27" s="28">
        <v>7.22E-2</v>
      </c>
      <c r="AK27" s="28">
        <v>0.1234</v>
      </c>
      <c r="AL27" s="28">
        <v>0.16009000000000001</v>
      </c>
      <c r="AM27" s="28">
        <v>8.5599999999999996E-2</v>
      </c>
      <c r="AN27" s="28">
        <v>0.223</v>
      </c>
      <c r="AO27" s="28">
        <v>0.2442</v>
      </c>
      <c r="AP27" s="28">
        <v>0.19700000000000001</v>
      </c>
      <c r="AQ27" s="28">
        <v>0.254</v>
      </c>
      <c r="AR27" s="28">
        <v>0.15570000000000001</v>
      </c>
    </row>
    <row r="28" spans="1:44" s="12" customFormat="1" ht="14.4">
      <c r="A28" s="27" t="s">
        <v>466</v>
      </c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>
        <v>-4.4999999999999998E-2</v>
      </c>
      <c r="AM28" s="28">
        <v>0.1613</v>
      </c>
      <c r="AN28" s="28">
        <v>0.217</v>
      </c>
      <c r="AO28" s="28">
        <v>0.16339999999999999</v>
      </c>
      <c r="AP28" s="28">
        <v>0.156</v>
      </c>
      <c r="AQ28" s="28">
        <v>0.11600000000000001</v>
      </c>
      <c r="AR28" s="28">
        <v>7.3499999999999996E-2</v>
      </c>
    </row>
    <row r="29" spans="1:44" s="12" customFormat="1" ht="14.4">
      <c r="A29" s="27" t="s">
        <v>467</v>
      </c>
      <c r="B29" s="27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>
        <v>0.104</v>
      </c>
      <c r="AM29" s="28">
        <v>0.20380000000000001</v>
      </c>
      <c r="AN29" s="28">
        <v>0.30099999999999999</v>
      </c>
      <c r="AO29" s="28">
        <v>0.21490000000000001</v>
      </c>
      <c r="AP29" s="28">
        <v>0.214</v>
      </c>
      <c r="AQ29" s="28">
        <v>0.20599999999999999</v>
      </c>
      <c r="AR29" s="28">
        <v>0.1895</v>
      </c>
    </row>
    <row r="30" spans="1:44" s="15" customFormat="1" ht="18.75" customHeight="1">
      <c r="A30" s="114" t="s">
        <v>453</v>
      </c>
      <c r="B30" s="114"/>
      <c r="C30" s="29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29"/>
    </row>
    <row r="31" spans="1:44">
      <c r="D31" s="32"/>
      <c r="E31" s="32"/>
      <c r="F31" s="32"/>
      <c r="G31" s="32"/>
      <c r="H31" s="32"/>
      <c r="I31" s="32"/>
      <c r="J31" s="32"/>
      <c r="K31" s="32"/>
      <c r="L31" s="32"/>
      <c r="M31" s="32"/>
    </row>
    <row r="32" spans="1:44">
      <c r="D32" s="32"/>
      <c r="E32" s="32"/>
      <c r="F32" s="32"/>
      <c r="G32" s="32"/>
      <c r="H32" s="32"/>
      <c r="I32" s="32"/>
      <c r="J32" s="32"/>
      <c r="K32" s="32"/>
      <c r="L32" s="32"/>
      <c r="M32" s="32"/>
    </row>
    <row r="33" spans="4:13">
      <c r="D33" s="32"/>
      <c r="E33" s="32"/>
      <c r="F33" s="32"/>
      <c r="G33" s="32"/>
      <c r="H33" s="32"/>
      <c r="I33" s="32"/>
      <c r="J33" s="32"/>
      <c r="K33" s="32"/>
      <c r="L33" s="32"/>
      <c r="M33" s="32"/>
    </row>
    <row r="34" spans="4:13">
      <c r="D34" s="32"/>
      <c r="E34" s="32"/>
      <c r="F34" s="32"/>
      <c r="G34" s="32"/>
      <c r="H34" s="32"/>
      <c r="I34" s="32"/>
      <c r="J34" s="32"/>
      <c r="K34" s="32"/>
      <c r="L34" s="32"/>
      <c r="M34" s="32"/>
    </row>
    <row r="35" spans="4:13">
      <c r="D35" s="32"/>
      <c r="E35" s="32"/>
      <c r="F35" s="32"/>
      <c r="G35" s="32"/>
      <c r="H35" s="32"/>
      <c r="I35" s="32"/>
      <c r="J35" s="32"/>
      <c r="K35" s="32"/>
      <c r="L35" s="32"/>
      <c r="M35" s="32"/>
    </row>
    <row r="36" spans="4:13">
      <c r="D36" s="32"/>
      <c r="E36" s="32"/>
      <c r="F36" s="32"/>
      <c r="G36" s="32"/>
      <c r="H36" s="32"/>
      <c r="I36" s="32"/>
      <c r="J36" s="32"/>
      <c r="K36" s="32"/>
      <c r="L36" s="32"/>
      <c r="M36" s="32"/>
    </row>
    <row r="37" spans="4:13">
      <c r="D37" s="32"/>
      <c r="E37" s="32"/>
      <c r="F37" s="32"/>
      <c r="G37" s="32"/>
      <c r="H37" s="32"/>
      <c r="I37" s="32"/>
      <c r="J37" s="32"/>
      <c r="K37" s="32"/>
      <c r="L37" s="32"/>
      <c r="M37" s="32"/>
    </row>
    <row r="38" spans="4:13">
      <c r="D38" s="32"/>
      <c r="E38" s="32"/>
      <c r="F38" s="32"/>
      <c r="G38" s="32"/>
      <c r="H38" s="32"/>
      <c r="I38" s="32"/>
      <c r="J38" s="32"/>
      <c r="K38" s="32"/>
      <c r="L38" s="32"/>
      <c r="M38" s="32"/>
    </row>
    <row r="39" spans="4:13">
      <c r="D39" s="32"/>
      <c r="E39" s="32"/>
      <c r="F39" s="32"/>
      <c r="G39" s="32"/>
      <c r="H39" s="32"/>
      <c r="I39" s="32"/>
      <c r="J39" s="32"/>
      <c r="K39" s="32"/>
      <c r="L39" s="32"/>
      <c r="M39" s="32"/>
    </row>
    <row r="40" spans="4:13">
      <c r="D40" s="32"/>
      <c r="E40" s="32"/>
      <c r="F40" s="32"/>
      <c r="G40" s="32"/>
      <c r="H40" s="32"/>
      <c r="I40" s="32"/>
      <c r="J40" s="32"/>
      <c r="K40" s="32"/>
      <c r="L40" s="32"/>
      <c r="M40" s="32"/>
    </row>
    <row r="41" spans="4:13">
      <c r="D41" s="32"/>
      <c r="E41" s="32"/>
      <c r="F41" s="32"/>
      <c r="G41" s="32"/>
      <c r="H41" s="32"/>
      <c r="I41" s="32"/>
      <c r="J41" s="32"/>
      <c r="K41" s="32"/>
      <c r="L41" s="32"/>
      <c r="M41" s="32"/>
    </row>
    <row r="42" spans="4:13">
      <c r="D42" s="32"/>
      <c r="E42" s="32"/>
      <c r="F42" s="32"/>
      <c r="G42" s="32"/>
      <c r="H42" s="32"/>
      <c r="I42" s="32"/>
      <c r="J42" s="32"/>
      <c r="K42" s="32"/>
      <c r="L42" s="32"/>
      <c r="M42" s="32"/>
    </row>
    <row r="43" spans="4:13">
      <c r="D43" s="32"/>
      <c r="E43" s="32"/>
      <c r="F43" s="32"/>
      <c r="G43" s="32"/>
      <c r="H43" s="32"/>
      <c r="I43" s="32"/>
      <c r="J43" s="32"/>
      <c r="K43" s="32"/>
      <c r="L43" s="32"/>
      <c r="M43" s="32"/>
    </row>
    <row r="44" spans="4:13">
      <c r="D44" s="32"/>
      <c r="E44" s="32"/>
      <c r="F44" s="32"/>
      <c r="G44" s="32"/>
      <c r="H44" s="32"/>
      <c r="I44" s="32"/>
      <c r="J44" s="32"/>
      <c r="K44" s="32"/>
      <c r="L44" s="32"/>
      <c r="M44" s="32"/>
    </row>
    <row r="45" spans="4:13">
      <c r="D45" s="32"/>
      <c r="E45" s="32"/>
      <c r="F45" s="32"/>
      <c r="G45" s="32"/>
      <c r="H45" s="32"/>
      <c r="I45" s="32"/>
      <c r="J45" s="32"/>
      <c r="K45" s="32"/>
      <c r="L45" s="32"/>
      <c r="M45" s="32"/>
    </row>
    <row r="46" spans="4:13">
      <c r="D46" s="32"/>
      <c r="E46" s="32"/>
      <c r="F46" s="32"/>
      <c r="G46" s="32"/>
      <c r="H46" s="32"/>
      <c r="I46" s="32"/>
      <c r="J46" s="32"/>
      <c r="K46" s="32"/>
      <c r="L46" s="32"/>
      <c r="M46" s="32"/>
    </row>
    <row r="47" spans="4:13">
      <c r="D47" s="32"/>
      <c r="E47" s="32"/>
      <c r="F47" s="32"/>
      <c r="G47" s="32"/>
      <c r="H47" s="32"/>
      <c r="I47" s="32"/>
      <c r="J47" s="32"/>
      <c r="K47" s="32"/>
      <c r="L47" s="32"/>
      <c r="M47" s="32"/>
    </row>
    <row r="48" spans="4:13">
      <c r="D48" s="32"/>
      <c r="E48" s="32"/>
      <c r="F48" s="32"/>
      <c r="G48" s="32"/>
      <c r="H48" s="32"/>
      <c r="I48" s="32"/>
      <c r="J48" s="32"/>
      <c r="K48" s="32"/>
      <c r="L48" s="32"/>
      <c r="M48" s="32"/>
    </row>
    <row r="49" spans="4:13">
      <c r="D49" s="32"/>
      <c r="E49" s="32"/>
      <c r="F49" s="32"/>
      <c r="G49" s="32"/>
      <c r="H49" s="32"/>
      <c r="I49" s="32"/>
      <c r="J49" s="32"/>
      <c r="K49" s="32"/>
      <c r="L49" s="32"/>
      <c r="M49" s="32"/>
    </row>
    <row r="50" spans="4:13">
      <c r="D50" s="32"/>
      <c r="E50" s="32"/>
      <c r="F50" s="32"/>
      <c r="G50" s="32"/>
      <c r="H50" s="32"/>
      <c r="I50" s="32"/>
      <c r="J50" s="32"/>
      <c r="K50" s="32"/>
      <c r="L50" s="32"/>
      <c r="M50" s="32"/>
    </row>
    <row r="51" spans="4:13">
      <c r="D51" s="32"/>
      <c r="E51" s="32"/>
      <c r="F51" s="32"/>
      <c r="G51" s="32"/>
      <c r="H51" s="32"/>
      <c r="I51" s="32"/>
      <c r="J51" s="32"/>
      <c r="K51" s="32"/>
      <c r="L51" s="32"/>
      <c r="M51" s="32"/>
    </row>
  </sheetData>
  <mergeCells count="4">
    <mergeCell ref="A1:B1"/>
    <mergeCell ref="A2:B2"/>
    <mergeCell ref="A3:B3"/>
    <mergeCell ref="A30:B30"/>
  </mergeCells>
  <phoneticPr fontId="37" type="noConversion"/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19874b-63d3-40e9-9f1c-ccf4e23310ee">
      <Terms xmlns="http://schemas.microsoft.com/office/infopath/2007/PartnerControls"/>
    </lcf76f155ced4ddcb4097134ff3c332f>
    <TaxCatchAll xmlns="f0a9565b-85a6-4b78-8461-7993999b0bb9" xsi:nil="true"/>
    <_Flow_SignoffStatus xmlns="4119874b-63d3-40e9-9f1c-ccf4e23310e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5B0DA5953526747A485B2CF6F4B310E" ma:contentTypeVersion="20" ma:contentTypeDescription="Crie um novo documento." ma:contentTypeScope="" ma:versionID="e3d1016e108bedee3b2856547943030e">
  <xsd:schema xmlns:xsd="http://www.w3.org/2001/XMLSchema" xmlns:xs="http://www.w3.org/2001/XMLSchema" xmlns:p="http://schemas.microsoft.com/office/2006/metadata/properties" xmlns:ns2="4119874b-63d3-40e9-9f1c-ccf4e23310ee" xmlns:ns3="f0a9565b-85a6-4b78-8461-7993999b0bb9" targetNamespace="http://schemas.microsoft.com/office/2006/metadata/properties" ma:root="true" ma:fieldsID="9d085295759ef3025a0650685972bb8e" ns2:_="" ns3:_="">
    <xsd:import namespace="4119874b-63d3-40e9-9f1c-ccf4e23310ee"/>
    <xsd:import namespace="f0a9565b-85a6-4b78-8461-7993999b0bb9"/>
    <xsd:element name="properties">
      <xsd:complexType>
        <xsd:sequence>
          <xsd:element name="documentManagement">
            <xsd:complexType>
              <xsd:all>
                <xsd:element ref="ns2:_Flow_SignoffStatus" minOccurs="0"/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CR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19874b-63d3-40e9-9f1c-ccf4e23310ee" elementFormDefault="qualified">
    <xsd:import namespace="http://schemas.microsoft.com/office/2006/documentManagement/types"/>
    <xsd:import namespace="http://schemas.microsoft.com/office/infopath/2007/PartnerControls"/>
    <xsd:element name="_Flow_SignoffStatus" ma:index="4" nillable="true" ma:displayName="Status de liberação" ma:internalName="Status_x0020_de_x0020_libera_x00e7__x00e3_o" ma:readOnly="false">
      <xsd:simpleType>
        <xsd:restriction base="dms:Text"/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Marcações de imagem" ma:readOnly="false" ma:fieldId="{5cf76f15-5ced-4ddc-b409-7134ff3c332f}" ma:taxonomyMulti="true" ma:sspId="d1a1f64a-44dc-4e22-8f2a-2b210145bb9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a9565b-85a6-4b78-8461-7993999b0bb9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Compartilhado com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0fa12be1-8d0d-4416-a48a-b783df0d2f6b}" ma:internalName="TaxCatchAll" ma:showField="CatchAllData" ma:web="f0a9565b-85a6-4b78-8461-7993999b0b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5" ma:displayName="Tipo de Conteúdo"/>
        <xsd:element ref="dc:title" minOccurs="0" maxOccurs="1" ma:index="3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1964DE-A5C1-4A08-92E0-B3D334B8FD10}">
  <ds:schemaRefs>
    <ds:schemaRef ds:uri="http://schemas.microsoft.com/office/2006/metadata/properties"/>
    <ds:schemaRef ds:uri="http://schemas.microsoft.com/office/infopath/2007/PartnerControls"/>
    <ds:schemaRef ds:uri="4119874b-63d3-40e9-9f1c-ccf4e23310ee"/>
    <ds:schemaRef ds:uri="f0a9565b-85a6-4b78-8461-7993999b0bb9"/>
  </ds:schemaRefs>
</ds:datastoreItem>
</file>

<file path=customXml/itemProps2.xml><?xml version="1.0" encoding="utf-8"?>
<ds:datastoreItem xmlns:ds="http://schemas.openxmlformats.org/officeDocument/2006/customXml" ds:itemID="{FFBCBC02-18D1-435C-9064-81B4458D37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19874b-63d3-40e9-9f1c-ccf4e23310ee"/>
    <ds:schemaRef ds:uri="f0a9565b-85a6-4b78-8461-7993999b0b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BAC700-2F8D-4FC7-BCA6-488308D336BE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4587785-97bc-48f0-83e2-1e7a6597212e}" enabled="0" method="" siteId="{64587785-97bc-48f0-83e2-1e7a6597212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Endividamento</vt:lpstr>
      <vt:lpstr>Demonstração de Resultados</vt:lpstr>
      <vt:lpstr>Balanço Patrimonial</vt:lpstr>
      <vt:lpstr>Fluxo de Caixa</vt:lpstr>
      <vt:lpstr>Destaques Operacionais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Junqueira Pereira de Mello</dc:creator>
  <cp:lastModifiedBy>Tomas Cosentini Vieites</cp:lastModifiedBy>
  <dcterms:created xsi:type="dcterms:W3CDTF">2025-03-26T18:47:24Z</dcterms:created>
  <dcterms:modified xsi:type="dcterms:W3CDTF">2026-08-10T22:13:39Z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0x010100C5B0DA5953526747A485B2CF6F4B310E</vt:lpwstr>
  </property>
  <property fmtid="{D5CDD505-2E9C-101B-9397-08002B2CF9AE}" pid="3" name="MediaServiceImageTags">
    <vt:lpwstr/>
  </property>
</Properties>
</file>